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hova\Desktop\Заповеди утвърждаване\8 и 5 клас\"/>
    </mc:Choice>
  </mc:AlternateContent>
  <bookViews>
    <workbookView xWindow="480" yWindow="210" windowWidth="15315" windowHeight="11130"/>
  </bookViews>
  <sheets>
    <sheet name="Приложение 1" sheetId="2" r:id="rId1"/>
  </sheets>
  <calcPr calcId="162913"/>
</workbook>
</file>

<file path=xl/calcChain.xml><?xml version="1.0" encoding="utf-8"?>
<calcChain xmlns="http://schemas.openxmlformats.org/spreadsheetml/2006/main">
  <c r="L104" i="2" l="1"/>
  <c r="M104" i="2"/>
  <c r="N111" i="2"/>
  <c r="J213" i="2"/>
  <c r="K217" i="2"/>
  <c r="L217" i="2"/>
  <c r="M217" i="2"/>
  <c r="K220" i="2"/>
  <c r="K223" i="2" s="1"/>
  <c r="M220" i="2"/>
  <c r="J223" i="2"/>
  <c r="L223" i="2"/>
  <c r="M223" i="2"/>
  <c r="J222" i="2"/>
  <c r="K222" i="2"/>
  <c r="M222" i="2"/>
  <c r="M179" i="2" l="1"/>
  <c r="K179" i="2"/>
  <c r="I179" i="2"/>
  <c r="M77" i="2"/>
  <c r="K77" i="2"/>
  <c r="I77" i="2"/>
  <c r="K205" i="2"/>
  <c r="I205" i="2"/>
  <c r="I122" i="2"/>
  <c r="M212" i="2"/>
  <c r="K212" i="2"/>
  <c r="I212" i="2"/>
  <c r="M209" i="2" l="1"/>
  <c r="M213" i="2" s="1"/>
  <c r="L209" i="2"/>
  <c r="K209" i="2"/>
  <c r="K213" i="2" s="1"/>
  <c r="I209" i="2"/>
  <c r="M185" i="2"/>
  <c r="L185" i="2"/>
  <c r="K185" i="2"/>
  <c r="I185" i="2"/>
  <c r="M183" i="2"/>
  <c r="L183" i="2"/>
  <c r="K183" i="2"/>
  <c r="I183" i="2"/>
  <c r="M23" i="2"/>
  <c r="L23" i="2"/>
  <c r="K23" i="2"/>
  <c r="I23" i="2"/>
  <c r="L86" i="2"/>
  <c r="K86" i="2"/>
  <c r="I86" i="2"/>
  <c r="M192" i="2" l="1"/>
  <c r="M92" i="2"/>
  <c r="K92" i="2"/>
  <c r="I92" i="2"/>
  <c r="I222" i="2" l="1"/>
  <c r="M196" i="2"/>
  <c r="L196" i="2"/>
  <c r="K196" i="2"/>
  <c r="I196" i="2"/>
  <c r="L187" i="2"/>
  <c r="K187" i="2"/>
  <c r="I187" i="2"/>
  <c r="L212" i="2" l="1"/>
  <c r="L213" i="2" s="1"/>
  <c r="L200" i="2"/>
  <c r="J60" i="2"/>
  <c r="K60" i="2"/>
  <c r="L60" i="2"/>
  <c r="M60" i="2"/>
  <c r="N60" i="2"/>
  <c r="I220" i="2"/>
  <c r="I217" i="2"/>
  <c r="I223" i="2" l="1"/>
  <c r="J168" i="2" l="1"/>
  <c r="K168" i="2"/>
  <c r="L168" i="2"/>
  <c r="I168" i="2" l="1"/>
  <c r="L198" i="2" l="1"/>
  <c r="L179" i="2"/>
  <c r="L127" i="2"/>
  <c r="M127" i="2"/>
  <c r="L129" i="2"/>
  <c r="M129" i="2"/>
  <c r="L131" i="2"/>
  <c r="M131" i="2"/>
  <c r="L125" i="2"/>
  <c r="M125" i="2"/>
  <c r="K125" i="2"/>
  <c r="L70" i="2"/>
  <c r="M70" i="2"/>
  <c r="L65" i="2"/>
  <c r="M65" i="2"/>
  <c r="L58" i="2"/>
  <c r="M58" i="2"/>
  <c r="L56" i="2"/>
  <c r="M56" i="2"/>
  <c r="L54" i="2"/>
  <c r="I60" i="2" l="1"/>
  <c r="K58" i="2"/>
  <c r="I58" i="2"/>
  <c r="L73" i="2"/>
  <c r="M73" i="2"/>
  <c r="M78" i="2" s="1"/>
  <c r="K65" i="2"/>
  <c r="I65" i="2"/>
  <c r="K19" i="2"/>
  <c r="M19" i="2"/>
  <c r="I19" i="2"/>
  <c r="K73" i="2"/>
  <c r="I73" i="2"/>
  <c r="K70" i="2"/>
  <c r="I70" i="2"/>
  <c r="K106" i="2"/>
  <c r="M106" i="2"/>
  <c r="I106" i="2"/>
  <c r="K108" i="2"/>
  <c r="M108" i="2"/>
  <c r="I108" i="2"/>
  <c r="K149" i="2"/>
  <c r="L149" i="2"/>
  <c r="L161" i="2" s="1"/>
  <c r="I149" i="2"/>
  <c r="K156" i="2"/>
  <c r="M156" i="2"/>
  <c r="I156" i="2"/>
  <c r="K136" i="2"/>
  <c r="M136" i="2"/>
  <c r="I136" i="2"/>
  <c r="K129" i="2"/>
  <c r="K131" i="2"/>
  <c r="I131" i="2"/>
  <c r="I129" i="2"/>
  <c r="I125" i="2"/>
  <c r="K122" i="2"/>
  <c r="L122" i="2"/>
  <c r="L144" i="2" s="1"/>
  <c r="K56" i="2"/>
  <c r="I56" i="2"/>
  <c r="K14" i="2"/>
  <c r="I14" i="2"/>
  <c r="K41" i="2"/>
  <c r="I41" i="2"/>
  <c r="K54" i="2"/>
  <c r="I54" i="2"/>
  <c r="K84" i="2"/>
  <c r="L84" i="2"/>
  <c r="L98" i="2" s="1"/>
  <c r="M84" i="2"/>
  <c r="I84" i="2"/>
  <c r="K31" i="2"/>
  <c r="L31" i="2"/>
  <c r="L35" i="2" s="1"/>
  <c r="I31" i="2"/>
  <c r="K110" i="2"/>
  <c r="M110" i="2"/>
  <c r="M111" i="2" s="1"/>
  <c r="I110" i="2"/>
  <c r="L78" i="2" l="1"/>
  <c r="M27" i="2"/>
  <c r="K48" i="2"/>
  <c r="K78" i="2" s="1"/>
  <c r="L48" i="2"/>
  <c r="I48" i="2"/>
  <c r="I78" i="2" s="1"/>
  <c r="L180" i="2"/>
  <c r="K97" i="2"/>
  <c r="K98" i="2" s="1"/>
  <c r="M97" i="2"/>
  <c r="M98" i="2" s="1"/>
  <c r="I97" i="2"/>
  <c r="I98" i="2" s="1"/>
  <c r="K26" i="2"/>
  <c r="K27" i="2" s="1"/>
  <c r="I26" i="2"/>
  <c r="I27" i="2" s="1"/>
  <c r="K200" i="2"/>
  <c r="M200" i="2"/>
  <c r="M201" i="2" s="1"/>
  <c r="I200" i="2"/>
  <c r="K127" i="2" l="1"/>
  <c r="I127" i="2"/>
  <c r="K143" i="2"/>
  <c r="M143" i="2"/>
  <c r="M144" i="2" s="1"/>
  <c r="I143" i="2"/>
  <c r="K175" i="2"/>
  <c r="K180" i="2" s="1"/>
  <c r="M175" i="2"/>
  <c r="M180" i="2" s="1"/>
  <c r="I175" i="2"/>
  <c r="I180" i="2" s="1"/>
  <c r="K198" i="2"/>
  <c r="I198" i="2"/>
  <c r="K144" i="2" l="1"/>
  <c r="I144" i="2"/>
  <c r="K189" i="2"/>
  <c r="L189" i="2"/>
  <c r="I189" i="2"/>
  <c r="J101" i="2"/>
  <c r="K101" i="2"/>
  <c r="L101" i="2"/>
  <c r="L111" i="2" s="1"/>
  <c r="I101" i="2"/>
  <c r="K191" i="2"/>
  <c r="L191" i="2"/>
  <c r="L192" i="2" s="1"/>
  <c r="I191" i="2"/>
  <c r="K104" i="2"/>
  <c r="K111" i="2" s="1"/>
  <c r="I104" i="2"/>
  <c r="K201" i="2"/>
  <c r="L201" i="2"/>
  <c r="I201" i="2"/>
  <c r="K152" i="2"/>
  <c r="M152" i="2"/>
  <c r="I152" i="2"/>
  <c r="K160" i="2"/>
  <c r="M160" i="2"/>
  <c r="I160" i="2"/>
  <c r="K206" i="2"/>
  <c r="L205" i="2"/>
  <c r="L206" i="2" s="1"/>
  <c r="M205" i="2"/>
  <c r="M206" i="2" s="1"/>
  <c r="I206" i="2"/>
  <c r="K114" i="2"/>
  <c r="K115" i="2" s="1"/>
  <c r="L114" i="2"/>
  <c r="L115" i="2" s="1"/>
  <c r="I114" i="2"/>
  <c r="I115" i="2" s="1"/>
  <c r="K34" i="2"/>
  <c r="K35" i="2" s="1"/>
  <c r="M34" i="2"/>
  <c r="M35" i="2" s="1"/>
  <c r="I34" i="2"/>
  <c r="I35" i="2" s="1"/>
  <c r="L224" i="2" l="1"/>
  <c r="M224" i="2"/>
  <c r="K192" i="2"/>
  <c r="K224" i="2" s="1"/>
  <c r="M161" i="2"/>
  <c r="K161" i="2"/>
  <c r="I111" i="2"/>
  <c r="I161" i="2"/>
  <c r="I213" i="2"/>
  <c r="I192" i="2"/>
  <c r="I224" i="2" l="1"/>
  <c r="L225" i="2"/>
</calcChain>
</file>

<file path=xl/sharedStrings.xml><?xml version="1.0" encoding="utf-8"?>
<sst xmlns="http://schemas.openxmlformats.org/spreadsheetml/2006/main" count="1438" uniqueCount="311">
  <si>
    <t>Общо за училището:</t>
  </si>
  <si>
    <t>Всичко за областта:</t>
  </si>
  <si>
    <t>Срок на обучение</t>
  </si>
  <si>
    <t>Брой паралелки</t>
  </si>
  <si>
    <t>Профилиращи предмети</t>
  </si>
  <si>
    <t>БЕЛ</t>
  </si>
  <si>
    <t>М</t>
  </si>
  <si>
    <t>интензивно</t>
  </si>
  <si>
    <t xml:space="preserve">разширено </t>
  </si>
  <si>
    <t>без интензивно и без разширено</t>
  </si>
  <si>
    <t>проверка на способностите</t>
  </si>
  <si>
    <t>Изпити</t>
  </si>
  <si>
    <t>Чрез тест</t>
  </si>
  <si>
    <t>първи предмет</t>
  </si>
  <si>
    <t>втори предмет</t>
  </si>
  <si>
    <t>Начин на балообразуване</t>
  </si>
  <si>
    <t xml:space="preserve">Чужд език </t>
  </si>
  <si>
    <t>Начин на изучаване</t>
  </si>
  <si>
    <t>Резултати от олимпиади или състезания от календара на МОН</t>
  </si>
  <si>
    <t>Национално външно оценяване по друг предмет</t>
  </si>
  <si>
    <t>Балообразуващи предмети от свидетелството за основно образование, изучавани в раздел А от учебния план</t>
  </si>
  <si>
    <t>Наименование на профила</t>
  </si>
  <si>
    <t>Община, населено място, наименование на училището</t>
  </si>
  <si>
    <t>Форма на обучение                  1-дневна;   2-дуална</t>
  </si>
  <si>
    <t>Пофесията е нова за:               1- Областта;                            2-Общината;                     3-Училището</t>
  </si>
  <si>
    <t>Брой места</t>
  </si>
  <si>
    <t xml:space="preserve">Брой места в STEM профил </t>
  </si>
  <si>
    <t>Брой места в STEM специалност от професия</t>
  </si>
  <si>
    <t>Степен на професионална квалификация</t>
  </si>
  <si>
    <t>Чужди езици</t>
  </si>
  <si>
    <t>дневна</t>
  </si>
  <si>
    <t>АЕ</t>
  </si>
  <si>
    <t>x3</t>
  </si>
  <si>
    <t>x1</t>
  </si>
  <si>
    <t>ЧЕ</t>
  </si>
  <si>
    <t>ИТ</t>
  </si>
  <si>
    <t>НЕ</t>
  </si>
  <si>
    <t>Техник на компютърни системи</t>
  </si>
  <si>
    <t>Компютърна техника и технологии</t>
  </si>
  <si>
    <t>х2</t>
  </si>
  <si>
    <t>Горско и ловно стопанство</t>
  </si>
  <si>
    <t>х 2</t>
  </si>
  <si>
    <t>Горско стопанство и дърводобив</t>
  </si>
  <si>
    <t>Общо за общината:</t>
  </si>
  <si>
    <t>Икономическо развитие</t>
  </si>
  <si>
    <t>Природни науки</t>
  </si>
  <si>
    <t>Икономическа информатика</t>
  </si>
  <si>
    <t>Икономист</t>
  </si>
  <si>
    <t>Икономика и мениджмънт</t>
  </si>
  <si>
    <t>ФЕ</t>
  </si>
  <si>
    <t>Софтуерни и хардуерни науки</t>
  </si>
  <si>
    <t>х1</t>
  </si>
  <si>
    <t>х3</t>
  </si>
  <si>
    <t>Инф.</t>
  </si>
  <si>
    <t>Математически</t>
  </si>
  <si>
    <t>Хуманитарни науки</t>
  </si>
  <si>
    <t>Предприемачески</t>
  </si>
  <si>
    <t>Предприемачество</t>
  </si>
  <si>
    <t>Обществени науки</t>
  </si>
  <si>
    <t>Музика</t>
  </si>
  <si>
    <t>Изобразително изкуство</t>
  </si>
  <si>
    <t>ИИ</t>
  </si>
  <si>
    <t>РЕ</t>
  </si>
  <si>
    <t>Графичен дизайнер</t>
  </si>
  <si>
    <t>Графичен дизайн</t>
  </si>
  <si>
    <t>Техник по транспортна техника</t>
  </si>
  <si>
    <t>Автомобилна мехатроника</t>
  </si>
  <si>
    <t>Оперативен счетоводител</t>
  </si>
  <si>
    <t>Оперативно счетоводство</t>
  </si>
  <si>
    <t>Икономист-информатик</t>
  </si>
  <si>
    <t>Строителен техник</t>
  </si>
  <si>
    <t>Строителство и архитектура</t>
  </si>
  <si>
    <t>Готвач</t>
  </si>
  <si>
    <t>Производство на кулинарни изделия и напитки</t>
  </si>
  <si>
    <t>Ресторантьор</t>
  </si>
  <si>
    <t>Организация на туризма и свободното време</t>
  </si>
  <si>
    <t>Системен програмист</t>
  </si>
  <si>
    <t>Системно програмиране</t>
  </si>
  <si>
    <t>"Организатор на туристическа агентска дейност"</t>
  </si>
  <si>
    <t>Конструиране, моделиране и технология на облекло от текстил</t>
  </si>
  <si>
    <t>дуална</t>
  </si>
  <si>
    <t>Ветеринарен техник</t>
  </si>
  <si>
    <t>ТП</t>
  </si>
  <si>
    <t>Техник на транспортна техника</t>
  </si>
  <si>
    <t>Електрически превозни средства</t>
  </si>
  <si>
    <t>x 2</t>
  </si>
  <si>
    <t>Монтьор на селскостопанска техника</t>
  </si>
  <si>
    <t>Механизация на селското стопанство</t>
  </si>
  <si>
    <t>х 3</t>
  </si>
  <si>
    <t>х 1</t>
  </si>
  <si>
    <t>Машинен оператор</t>
  </si>
  <si>
    <t>Металорежещи машини</t>
  </si>
  <si>
    <t>Спедиция, транспортна и складова логистика</t>
  </si>
  <si>
    <t>Автотранспортна техника</t>
  </si>
  <si>
    <t>Исп.Е</t>
  </si>
  <si>
    <t>Агроеколог</t>
  </si>
  <si>
    <t>Агроекология</t>
  </si>
  <si>
    <t>Организатор на туристическа агентска дейност</t>
  </si>
  <si>
    <t>Машинен техник</t>
  </si>
  <si>
    <t>Машини и системи с ЦПУ</t>
  </si>
  <si>
    <t>Икономическо информационно осигуряване</t>
  </si>
  <si>
    <t>ОБЛАСТ: БЛАГОЕВГРАД</t>
  </si>
  <si>
    <t>Организатор по експлоатация на автомобилния транспорт</t>
  </si>
  <si>
    <t>Експлоатация на автомобилния транспорт</t>
  </si>
  <si>
    <t>Монтьор на транспортна техника</t>
  </si>
  <si>
    <t>Програмист</t>
  </si>
  <si>
    <t>Програмно осигуряване</t>
  </si>
  <si>
    <t>AE</t>
  </si>
  <si>
    <t>Електромонтьор</t>
  </si>
  <si>
    <t>Оператор в производството на облекло</t>
  </si>
  <si>
    <t>Производство на облекло от текстил</t>
  </si>
  <si>
    <t>Данъчен и митнически посредник</t>
  </si>
  <si>
    <t>Митническа и данъчна администрация</t>
  </si>
  <si>
    <t>Компютърен график</t>
  </si>
  <si>
    <t>Компютърна графика</t>
  </si>
  <si>
    <t>ИЦ</t>
  </si>
  <si>
    <t>ГИ</t>
  </si>
  <si>
    <t>ОБЩИНА БАНСКО</t>
  </si>
  <si>
    <t>Наименование на професия</t>
  </si>
  <si>
    <t>Код на професия</t>
  </si>
  <si>
    <t>Код на специалност от професия</t>
  </si>
  <si>
    <t>Наименование на специалност от професия</t>
  </si>
  <si>
    <t>ОБЩИНА БЕЛИЦА</t>
  </si>
  <si>
    <t xml:space="preserve"> </t>
  </si>
  <si>
    <t>ОБЩИНА БЛАГОЕВГРАД</t>
  </si>
  <si>
    <t>Електротехник</t>
  </si>
  <si>
    <t>Електрообзавеждане на производството</t>
  </si>
  <si>
    <t>Кетъринг</t>
  </si>
  <si>
    <t>ОБЩИНА ГОЦЕ ДЕЛЧЕВ</t>
  </si>
  <si>
    <t>ОБЩИНА ГЪРМЕН</t>
  </si>
  <si>
    <t>ОБЩИНА КРЕСНА</t>
  </si>
  <si>
    <t>ОБЩИНА ПЕТРИЧ</t>
  </si>
  <si>
    <t xml:space="preserve"> Ресторантьор </t>
  </si>
  <si>
    <t>Електрообзавеждане на транспортна техника</t>
  </si>
  <si>
    <t>Сътрудник в маркетингови дейности</t>
  </si>
  <si>
    <t>Маркетингови проучвания</t>
  </si>
  <si>
    <t>ОБЩИНА РАЗЛОГ</t>
  </si>
  <si>
    <t>ОБЩИНА САНДАНСКИ</t>
  </si>
  <si>
    <t>ОБЩИНА САТОВЧА</t>
  </si>
  <si>
    <t>Оператор на компютър</t>
  </si>
  <si>
    <t>Текстообработване</t>
  </si>
  <si>
    <t>ОБЩИНА СИМИТЛИ</t>
  </si>
  <si>
    <t>ОБЩИНА СТРУМЯНИ</t>
  </si>
  <si>
    <t>ОБЩИНА ХАДЖИДИМОВО</t>
  </si>
  <si>
    <t>ОБЩИНА ЯКОРУДА</t>
  </si>
  <si>
    <t>Администратор в хотелиерството</t>
  </si>
  <si>
    <t>Организация на обслужването в хотелиерството</t>
  </si>
  <si>
    <t>ФА</t>
  </si>
  <si>
    <t>БЗО</t>
  </si>
  <si>
    <t>ХООС</t>
  </si>
  <si>
    <t>1,2,3</t>
  </si>
  <si>
    <t>Производство и обслужване в заведенията за хранене и развлечения</t>
  </si>
  <si>
    <t>Община Петрич, с. Първомай, Средно училище "Св. Паисий Хилендарски"</t>
  </si>
  <si>
    <t>Организация на туризма  и свободното време</t>
  </si>
  <si>
    <t>Електрически машини и апарати</t>
  </si>
  <si>
    <t>Озеленител</t>
  </si>
  <si>
    <t>Парково строителство и озеленяване</t>
  </si>
  <si>
    <t>Икоомист -информатик</t>
  </si>
  <si>
    <t>Дизайнер</t>
  </si>
  <si>
    <t xml:space="preserve">ОБОБЩЕНО ПРЕДЛОЖЕНИЕ ЗА ДЪРЖАВЕН ПЛАН-ПРИЕМ В VIII КЛАС  ПО ПРОФИЛИ И ПРОФЕСИИ В ПРОФИЛИРАНИТЕ И ПРОФЕСИОНАЛНИТЕ ГИМНАЗИИ, В СРЕДНИТЕ И ОБЕДИНЕНИТЕ УЧИЛИЩА НА ТЕРИТОРИЯТА НА ОБЛАСТ  БЛАГОЕВГРАД                                                                                   ЗА УЧЕБНАТА 2024/2025 ГОДИНА </t>
  </si>
  <si>
    <t>КМИТ</t>
  </si>
  <si>
    <t>x2</t>
  </si>
  <si>
    <t>ИНФ</t>
  </si>
  <si>
    <t>И</t>
  </si>
  <si>
    <t xml:space="preserve">Икономист-информатик </t>
  </si>
  <si>
    <t xml:space="preserve">Икономическа информатика </t>
  </si>
  <si>
    <t xml:space="preserve">Организатор на туристическа агентска дейност </t>
  </si>
  <si>
    <t>II</t>
  </si>
  <si>
    <t>Английски език</t>
  </si>
  <si>
    <t>Водно строителство</t>
  </si>
  <si>
    <t>Предпри-емачески</t>
  </si>
  <si>
    <t>I</t>
  </si>
  <si>
    <t>"Организатор на Интернет приложения"</t>
  </si>
  <si>
    <t>"Електронна търговия"</t>
  </si>
  <si>
    <t>III</t>
  </si>
  <si>
    <t>"Техник-технолог по качеството на храни и напитки"</t>
  </si>
  <si>
    <t>"Контрол на качеството и безопасност на храни и напитки"</t>
  </si>
  <si>
    <t>"Агроеколог"</t>
  </si>
  <si>
    <t>"Агроекология"</t>
  </si>
  <si>
    <t>"Изпълнител на термални процедури"</t>
  </si>
  <si>
    <t>"Извършване на термални процедури в балнеологични и други възстановителни центрове"</t>
  </si>
  <si>
    <t>"Организация на туризма и свободното време"</t>
  </si>
  <si>
    <t>"Спедитор-логистик"</t>
  </si>
  <si>
    <t>"Спедиция, транспортна и складова логистика"</t>
  </si>
  <si>
    <t>НЕ/ИспЕ</t>
  </si>
  <si>
    <t>ИСП</t>
  </si>
  <si>
    <t>ИспЕ</t>
  </si>
  <si>
    <t>ФИЛ</t>
  </si>
  <si>
    <t>МУЗ</t>
  </si>
  <si>
    <t>Оператор на ком-пютър</t>
  </si>
  <si>
    <t>Текстооб-работване</t>
  </si>
  <si>
    <t>Социален асистент</t>
  </si>
  <si>
    <t xml:space="preserve">Подпомагане на възрастни </t>
  </si>
  <si>
    <t>2-общината              3-училището</t>
  </si>
  <si>
    <t>KMИТ</t>
  </si>
  <si>
    <t>Спедитор-логистик</t>
  </si>
  <si>
    <t xml:space="preserve">Организация на туризма и свободното време </t>
  </si>
  <si>
    <t>Моделиер - технолог на облекло</t>
  </si>
  <si>
    <t xml:space="preserve"> Строителен техник</t>
  </si>
  <si>
    <t>Г</t>
  </si>
  <si>
    <t>Рекламна графика</t>
  </si>
  <si>
    <t>Техник-механизатор</t>
  </si>
  <si>
    <t>Механизация на горското стопанство</t>
  </si>
  <si>
    <t>1,2 и 3</t>
  </si>
  <si>
    <t>Техник - лесовъд</t>
  </si>
  <si>
    <t>Оператор информационно осигуряване</t>
  </si>
  <si>
    <t>"Електромонтьор"</t>
  </si>
  <si>
    <t>"Електродомакинска техника"</t>
  </si>
  <si>
    <t>"Техник на електронна техника"</t>
  </si>
  <si>
    <t>"Промишлена електроника"</t>
  </si>
  <si>
    <t>„Машинен техник”</t>
  </si>
  <si>
    <t>„Машини и системи с ЦПУ”</t>
  </si>
  <si>
    <t xml:space="preserve"> х2</t>
  </si>
  <si>
    <t>Планински водач</t>
  </si>
  <si>
    <t>Туризъм</t>
  </si>
  <si>
    <t>ФВС</t>
  </si>
  <si>
    <r>
      <rPr>
        <sz val="10"/>
        <rFont val="Times New Roman"/>
        <family val="1"/>
        <charset val="204"/>
      </rPr>
      <t>Община Благоевград, Благоевград</t>
    </r>
    <r>
      <rPr>
        <b/>
        <sz val="10"/>
        <rFont val="Times New Roman"/>
        <family val="1"/>
        <charset val="204"/>
      </rPr>
      <t>, Пето средно училище "Георги Измирлиев"</t>
    </r>
  </si>
  <si>
    <t xml:space="preserve">математически </t>
  </si>
  <si>
    <t>2, 3</t>
  </si>
  <si>
    <t>икономист</t>
  </si>
  <si>
    <t xml:space="preserve">АЕ </t>
  </si>
  <si>
    <t>Професия "Съдебен служител"</t>
  </si>
  <si>
    <t>Специалност "Съдебна администрация"</t>
  </si>
  <si>
    <t>Професия "Икономист"</t>
  </si>
  <si>
    <t>Специалност "Икономика и мениджмънт"</t>
  </si>
  <si>
    <t>Професия "Оперативен счетоводител"</t>
  </si>
  <si>
    <t>Специалност "Оперативно счетоводство"</t>
  </si>
  <si>
    <t>Професия "Икономист-информатик"</t>
  </si>
  <si>
    <t>Специалност "Икономическа информатика"</t>
  </si>
  <si>
    <r>
      <t xml:space="preserve">област Благоевград, Благоевград, </t>
    </r>
    <r>
      <rPr>
        <b/>
        <sz val="10"/>
        <rFont val="Times New Roman"/>
        <family val="1"/>
        <charset val="204"/>
      </rPr>
      <t>Благоевградска професионална гимназия "Ичко Бойчев"</t>
    </r>
  </si>
  <si>
    <t>5 год.</t>
  </si>
  <si>
    <t>Техник на компютър-ни системи</t>
  </si>
  <si>
    <t>Електричес-ки превозни средства</t>
  </si>
  <si>
    <t>Техник на енергийни съоръже-ния и инстала-ции</t>
  </si>
  <si>
    <t>Топлотехни-ка - топлинна, климатична, вентила-ционна и хладилна</t>
  </si>
  <si>
    <t>5г</t>
  </si>
  <si>
    <t>информатика</t>
  </si>
  <si>
    <t>ИЕ</t>
  </si>
  <si>
    <t>Инф</t>
  </si>
  <si>
    <t>Хлебар-сладкар</t>
  </si>
  <si>
    <t>Производство на хляб и хлебни изделия</t>
  </si>
  <si>
    <t>2-Общината     3-Училището</t>
  </si>
  <si>
    <t xml:space="preserve"> Природни науки</t>
  </si>
  <si>
    <r>
      <t xml:space="preserve">Област Благоевград,  Благоевград, </t>
    </r>
    <r>
      <rPr>
        <b/>
        <sz val="10"/>
        <rFont val="Times New Roman"/>
        <family val="1"/>
        <charset val="204"/>
      </rPr>
      <t>Благоевградска професионална гимназия "Ичко Бойчев"</t>
    </r>
  </si>
  <si>
    <r>
      <t xml:space="preserve">Община Банско, гр. Банско, </t>
    </r>
    <r>
      <rPr>
        <b/>
        <sz val="10"/>
        <rFont val="Times New Roman"/>
        <family val="1"/>
        <charset val="204"/>
      </rPr>
      <t xml:space="preserve">Средно училище "Неофит Рилски" </t>
    </r>
  </si>
  <si>
    <r>
      <t xml:space="preserve">Община Банско, гр. Банско, </t>
    </r>
    <r>
      <rPr>
        <b/>
        <sz val="10"/>
        <rFont val="Times New Roman"/>
        <family val="1"/>
        <charset val="204"/>
      </rPr>
      <t>Професионална гимназия по електроника и енергетика</t>
    </r>
  </si>
  <si>
    <r>
      <t xml:space="preserve">Община Банско, гр. Банско, </t>
    </r>
    <r>
      <rPr>
        <b/>
        <sz val="10"/>
        <rFont val="Times New Roman"/>
        <family val="1"/>
        <charset val="204"/>
      </rPr>
      <t>Професионална лесотехническа гимназия"Никола Й. Вапцаров"</t>
    </r>
  </si>
  <si>
    <r>
      <t xml:space="preserve">Община Банско, гр. Банско, </t>
    </r>
    <r>
      <rPr>
        <b/>
        <sz val="10"/>
        <rFont val="Times New Roman"/>
        <family val="1"/>
        <charset val="204"/>
      </rPr>
      <t>Гимназия по туризъм "Алеко Константинов"</t>
    </r>
  </si>
  <si>
    <r>
      <t xml:space="preserve">Община Белица, гр. Белица, </t>
    </r>
    <r>
      <rPr>
        <b/>
        <sz val="10"/>
        <rFont val="Times New Roman"/>
        <family val="1"/>
        <charset val="204"/>
      </rPr>
      <t xml:space="preserve">Средно училище "Св. Св. Кирил и Методий" </t>
    </r>
  </si>
  <si>
    <r>
      <t xml:space="preserve">Община Белица, гр. Белица, </t>
    </r>
    <r>
      <rPr>
        <b/>
        <sz val="10"/>
        <rFont val="Times New Roman"/>
        <family val="1"/>
        <charset val="204"/>
      </rPr>
      <t xml:space="preserve">Професионална гимназия "Никола Й. Вапцаров" </t>
    </r>
  </si>
  <si>
    <r>
      <t>Община Благоевград,  Благоевград,</t>
    </r>
    <r>
      <rPr>
        <b/>
        <sz val="10"/>
        <rFont val="Times New Roman"/>
        <family val="1"/>
        <charset val="204"/>
      </rPr>
      <t xml:space="preserve"> Езикова гимназия "Акад. Людмил Стоянов"</t>
    </r>
  </si>
  <si>
    <r>
      <t xml:space="preserve">Община Благоевград,  Благоевград, </t>
    </r>
    <r>
      <rPr>
        <b/>
        <sz val="10"/>
        <rFont val="Times New Roman"/>
        <family val="1"/>
        <charset val="204"/>
      </rPr>
      <t>Езикова гимназия "Акад. Людмил Стоянов"</t>
    </r>
  </si>
  <si>
    <r>
      <t xml:space="preserve">Община Благоевград, Благоевград, </t>
    </r>
    <r>
      <rPr>
        <b/>
        <sz val="10"/>
        <rFont val="Times New Roman"/>
        <family val="1"/>
        <charset val="204"/>
      </rPr>
      <t>Езикова гимназия "Акад. Людмил Стоянов"</t>
    </r>
  </si>
  <si>
    <r>
      <t xml:space="preserve">Община Благоевград, Благоевград, </t>
    </r>
    <r>
      <rPr>
        <b/>
        <sz val="10"/>
        <rFont val="Times New Roman"/>
        <family val="1"/>
        <charset val="204"/>
      </rPr>
      <t>Природо-математическа гимназия "Акад. Сергей Корольов"</t>
    </r>
  </si>
  <si>
    <r>
      <t xml:space="preserve">Община Благоевград,  Благоевград, </t>
    </r>
    <r>
      <rPr>
        <b/>
        <sz val="10"/>
        <rFont val="Times New Roman"/>
        <family val="1"/>
        <charset val="204"/>
      </rPr>
      <t>Природо-математическа гимназия "Акад. Сергей Корольов"</t>
    </r>
  </si>
  <si>
    <r>
      <t xml:space="preserve">Община Благоевград, Благоевград, </t>
    </r>
    <r>
      <rPr>
        <b/>
        <sz val="10"/>
        <rFont val="Times New Roman"/>
        <family val="1"/>
        <charset val="204"/>
      </rPr>
      <t>Национална хуманитарна гимназия"Св. Св. Кирил и Методий"</t>
    </r>
  </si>
  <si>
    <r>
      <t xml:space="preserve">Община Благоевград,  Благоевград, </t>
    </r>
    <r>
      <rPr>
        <b/>
        <sz val="10"/>
        <rFont val="Times New Roman"/>
        <family val="1"/>
        <charset val="204"/>
      </rPr>
      <t>Национална хуманитарна гимназия"Св. Св. Кирил и Методий"</t>
    </r>
  </si>
  <si>
    <r>
      <t xml:space="preserve">Община Благоевград,  Благоевград, </t>
    </r>
    <r>
      <rPr>
        <b/>
        <sz val="10"/>
        <rFont val="Times New Roman"/>
        <family val="1"/>
        <charset val="204"/>
      </rPr>
      <t>Средно училище с изучаване на чужди езици "Св. Климент Охридски"</t>
    </r>
  </si>
  <si>
    <r>
      <t xml:space="preserve">Община Благоевград, Благоевград, </t>
    </r>
    <r>
      <rPr>
        <b/>
        <sz val="10"/>
        <rFont val="Times New Roman"/>
        <family val="1"/>
        <charset val="204"/>
      </rPr>
      <t>Седмо средно училище "Кузман Шапкарев"</t>
    </r>
  </si>
  <si>
    <r>
      <t xml:space="preserve">Област Благоевград, Благоевград, </t>
    </r>
    <r>
      <rPr>
        <b/>
        <sz val="10"/>
        <rFont val="Times New Roman"/>
        <family val="1"/>
        <charset val="204"/>
      </rPr>
      <t>Професионална гимназия по икономика "Иван Илиев"</t>
    </r>
  </si>
  <si>
    <r>
      <t xml:space="preserve">Област Благоевград,  Благоевград, </t>
    </r>
    <r>
      <rPr>
        <b/>
        <sz val="10"/>
        <rFont val="Times New Roman"/>
        <family val="1"/>
        <charset val="204"/>
      </rPr>
      <t>Професионална гимназия по икономика "Иван Илиев"</t>
    </r>
  </si>
  <si>
    <r>
      <t>Община Благоевград, Благоевград, П</t>
    </r>
    <r>
      <rPr>
        <b/>
        <sz val="10"/>
        <rFont val="Times New Roman"/>
        <family val="1"/>
        <charset val="204"/>
      </rPr>
      <t>рофесионална гимназия по строителство, архитектура и геодезия "Васил Левски"</t>
    </r>
  </si>
  <si>
    <r>
      <t xml:space="preserve">Област Благоевград, Благоевград, </t>
    </r>
    <r>
      <rPr>
        <b/>
        <sz val="10"/>
        <rFont val="Times New Roman"/>
        <family val="1"/>
        <charset val="204"/>
      </rPr>
      <t>Професионална гимназия по строителство, архитектура и геодезия "Васил Левски"</t>
    </r>
  </si>
  <si>
    <r>
      <t xml:space="preserve">Област Благоевград, Благоевград, </t>
    </r>
    <r>
      <rPr>
        <b/>
        <sz val="10"/>
        <rFont val="Times New Roman"/>
        <family val="1"/>
        <charset val="204"/>
      </rPr>
      <t>Професионална гимназия по туризъм и лека промишленост "Гоце Делчев"</t>
    </r>
  </si>
  <si>
    <r>
      <t xml:space="preserve">Община Гоце Делчев, гр. Гоце Делчев, </t>
    </r>
    <r>
      <rPr>
        <b/>
        <sz val="10"/>
        <rFont val="Times New Roman"/>
        <family val="1"/>
        <charset val="204"/>
      </rPr>
      <t xml:space="preserve">Природо-математическа гимназия "Яне Сандански" </t>
    </r>
  </si>
  <si>
    <r>
      <t xml:space="preserve">Община Гоце Делчев, с. </t>
    </r>
    <r>
      <rPr>
        <b/>
        <sz val="10"/>
        <rFont val="Times New Roman"/>
        <family val="1"/>
        <charset val="204"/>
      </rPr>
      <t>Брезница</t>
    </r>
    <r>
      <rPr>
        <sz val="10"/>
        <rFont val="Times New Roman"/>
        <family val="1"/>
        <charset val="204"/>
      </rPr>
      <t xml:space="preserve">, </t>
    </r>
    <r>
      <rPr>
        <b/>
        <sz val="10"/>
        <rFont val="Times New Roman"/>
        <family val="1"/>
        <charset val="204"/>
      </rPr>
      <t xml:space="preserve">Средно училище "Св. Св. Кирил и Методий" </t>
    </r>
  </si>
  <si>
    <r>
      <t xml:space="preserve">Община Гоце Делчев, гр. Гоце Делчев, </t>
    </r>
    <r>
      <rPr>
        <b/>
        <sz val="10"/>
        <rFont val="Times New Roman"/>
        <family val="1"/>
        <charset val="204"/>
      </rPr>
      <t xml:space="preserve">Невокопска професионална гимназия Димитър Талев" </t>
    </r>
  </si>
  <si>
    <r>
      <t>Община Гоце Делчев, гр. Гоце Делчев,</t>
    </r>
    <r>
      <rPr>
        <b/>
        <sz val="10"/>
        <rFont val="Times New Roman"/>
        <family val="1"/>
        <charset val="204"/>
      </rPr>
      <t xml:space="preserve"> Невокопска професионална гимназия Димитър Талев" </t>
    </r>
  </si>
  <si>
    <r>
      <t xml:space="preserve">Община Гоце Делчев, гр. Гоце Делчев, </t>
    </r>
    <r>
      <rPr>
        <b/>
        <sz val="10"/>
        <rFont val="Times New Roman"/>
        <family val="1"/>
        <charset val="204"/>
      </rPr>
      <t xml:space="preserve">Професионална гимназия по механизация на селското стопанство "Пейо Кр. Яворов" </t>
    </r>
  </si>
  <si>
    <r>
      <t>Община Гърмен, с. Гърмен,</t>
    </r>
    <r>
      <rPr>
        <b/>
        <sz val="10"/>
        <rFont val="Times New Roman"/>
        <family val="1"/>
        <charset val="204"/>
      </rPr>
      <t xml:space="preserve"> Средно училище "Св. Св. Кирил и Методий"</t>
    </r>
  </si>
  <si>
    <r>
      <t xml:space="preserve">Община Гърмен, с. Рибново, </t>
    </r>
    <r>
      <rPr>
        <b/>
        <sz val="10"/>
        <rFont val="Times New Roman"/>
        <family val="1"/>
        <charset val="204"/>
      </rPr>
      <t xml:space="preserve">Средно училище "Йордан Йовков" </t>
    </r>
  </si>
  <si>
    <r>
      <t xml:space="preserve">Община Гърмен, с. Дебрен, </t>
    </r>
    <r>
      <rPr>
        <b/>
        <sz val="10"/>
        <rFont val="Times New Roman"/>
        <family val="1"/>
        <charset val="204"/>
      </rPr>
      <t xml:space="preserve">Обединено училище "Св. Климент Охридски" </t>
    </r>
  </si>
  <si>
    <r>
      <t xml:space="preserve">Община Гърмен, с. Дъбница, </t>
    </r>
    <r>
      <rPr>
        <b/>
        <sz val="10"/>
        <rFont val="Times New Roman"/>
        <family val="1"/>
        <charset val="204"/>
      </rPr>
      <t xml:space="preserve">Обединено училище "Христо Ботев" </t>
    </r>
  </si>
  <si>
    <r>
      <t xml:space="preserve">Община Гърмен, с. Долно Дряново, </t>
    </r>
    <r>
      <rPr>
        <b/>
        <sz val="10"/>
        <rFont val="Times New Roman"/>
        <family val="1"/>
        <charset val="204"/>
      </rPr>
      <t xml:space="preserve">Обединено училище "Христо Ботев" </t>
    </r>
  </si>
  <si>
    <r>
      <t xml:space="preserve">Община Кресна, гр. Кресна, </t>
    </r>
    <r>
      <rPr>
        <b/>
        <sz val="10"/>
        <rFont val="Times New Roman"/>
        <family val="1"/>
        <charset val="204"/>
      </rPr>
      <t xml:space="preserve">Средно училище "Св. Паисий Хилендарски" </t>
    </r>
  </si>
  <si>
    <r>
      <t>Община Петрич, гр. Петрич,</t>
    </r>
    <r>
      <rPr>
        <b/>
        <sz val="10"/>
        <rFont val="Times New Roman"/>
        <family val="1"/>
        <charset val="204"/>
      </rPr>
      <t xml:space="preserve"> Профиирана гимназия "Пейо Кр. Яворов"</t>
    </r>
  </si>
  <si>
    <r>
      <t xml:space="preserve">Община Петрич, гр. Петрич, </t>
    </r>
    <r>
      <rPr>
        <b/>
        <sz val="10"/>
        <rFont val="Times New Roman"/>
        <family val="1"/>
        <charset val="204"/>
      </rPr>
      <t>Профиирана гимназия "Пейо Кр. Яворов"</t>
    </r>
  </si>
  <si>
    <r>
      <t xml:space="preserve">Община Петрич, гр. Петрич, </t>
    </r>
    <r>
      <rPr>
        <b/>
        <sz val="10"/>
        <rFont val="Times New Roman"/>
        <family val="1"/>
        <charset val="204"/>
      </rPr>
      <t>Средно училище "Никола Й. Вапцаров"</t>
    </r>
  </si>
  <si>
    <r>
      <t xml:space="preserve">Община Петрич, гр. Петрич, </t>
    </r>
    <r>
      <rPr>
        <b/>
        <sz val="10"/>
        <rFont val="Times New Roman"/>
        <family val="1"/>
        <charset val="204"/>
      </rPr>
      <t xml:space="preserve">Средно училище "Антон Попов" </t>
    </r>
  </si>
  <si>
    <r>
      <t xml:space="preserve">Община Петрич, с. Коларово, </t>
    </r>
    <r>
      <rPr>
        <b/>
        <sz val="10"/>
        <rFont val="Times New Roman"/>
        <family val="1"/>
        <charset val="204"/>
      </rPr>
      <t>Средно училище "Васил Левски"</t>
    </r>
  </si>
  <si>
    <r>
      <t xml:space="preserve">Община Петрич, гр. Петрич, </t>
    </r>
    <r>
      <rPr>
        <b/>
        <sz val="10"/>
        <rFont val="Times New Roman"/>
        <family val="1"/>
        <charset val="204"/>
      </rPr>
      <t>Професионална гимназия по икономика и туризъм "Проф. д-р Асен Златаров"</t>
    </r>
  </si>
  <si>
    <r>
      <t xml:space="preserve">Община Петрич, гр. Петрич, </t>
    </r>
    <r>
      <rPr>
        <b/>
        <sz val="10"/>
        <rFont val="Times New Roman"/>
        <family val="1"/>
        <charset val="204"/>
      </rPr>
      <t>Професионална гимназия по механоелектротехника "Юрий Гагарин"</t>
    </r>
  </si>
  <si>
    <r>
      <t>Община Петрич, гр. Петрич,</t>
    </r>
    <r>
      <rPr>
        <b/>
        <sz val="10"/>
        <rFont val="Times New Roman"/>
        <family val="1"/>
        <charset val="204"/>
      </rPr>
      <t xml:space="preserve"> Професионална гимназия по механоелектротехника "Юрий Гагарин"</t>
    </r>
  </si>
  <si>
    <r>
      <t xml:space="preserve">Община Разлог, гр. Разлог, </t>
    </r>
    <r>
      <rPr>
        <b/>
        <sz val="10"/>
        <rFont val="Times New Roman"/>
        <family val="1"/>
        <charset val="204"/>
      </rPr>
      <t>Средно училище "Братя Каназиреви"</t>
    </r>
  </si>
  <si>
    <r>
      <t>Община Разлог, гр. Разлог,</t>
    </r>
    <r>
      <rPr>
        <b/>
        <sz val="10"/>
        <rFont val="Times New Roman"/>
        <family val="1"/>
        <charset val="204"/>
      </rPr>
      <t xml:space="preserve"> Разложка професионална гимназия "Никола Стойчев" </t>
    </r>
  </si>
  <si>
    <r>
      <t xml:space="preserve">Община Разлог, гр. Разлог, </t>
    </r>
    <r>
      <rPr>
        <b/>
        <sz val="10"/>
        <rFont val="Times New Roman"/>
        <family val="1"/>
        <charset val="204"/>
      </rPr>
      <t xml:space="preserve">Разложка професионална гимназия "Никола Стойчев" </t>
    </r>
  </si>
  <si>
    <r>
      <t xml:space="preserve">Община Разлог, гр. Разлог, </t>
    </r>
    <r>
      <rPr>
        <b/>
        <sz val="10"/>
        <rFont val="Times New Roman"/>
        <family val="1"/>
        <charset val="204"/>
      </rPr>
      <t>Професионална гимназия по механизация на селското стопанство</t>
    </r>
  </si>
  <si>
    <r>
      <t xml:space="preserve">Община Разлог, гр. Разлог, </t>
    </r>
    <r>
      <rPr>
        <b/>
        <sz val="10"/>
        <rFont val="Times New Roman"/>
        <family val="1"/>
        <charset val="204"/>
      </rPr>
      <t>Професионална гимназия по транспорт</t>
    </r>
  </si>
  <si>
    <r>
      <t>Община Разлог, гр. Разлог,</t>
    </r>
    <r>
      <rPr>
        <b/>
        <sz val="10"/>
        <rFont val="Times New Roman"/>
        <family val="1"/>
        <charset val="204"/>
      </rPr>
      <t xml:space="preserve"> Професионална гимназия по транспорт</t>
    </r>
  </si>
  <si>
    <r>
      <t xml:space="preserve">Община Сандански, гр. Сандански, </t>
    </r>
    <r>
      <rPr>
        <b/>
        <sz val="10"/>
        <rFont val="Times New Roman"/>
        <family val="1"/>
        <charset val="204"/>
      </rPr>
      <t xml:space="preserve">Профилирана гимназия "Яне Сандански" </t>
    </r>
  </si>
  <si>
    <r>
      <t xml:space="preserve">Община Сандански, гр. Сандански, </t>
    </r>
    <r>
      <rPr>
        <b/>
        <sz val="10"/>
        <rFont val="Times New Roman"/>
        <family val="1"/>
        <charset val="204"/>
      </rPr>
      <t>Земеделска професионална гимназия "Климент А. Тимирязев"</t>
    </r>
  </si>
  <si>
    <r>
      <t xml:space="preserve">Община Сандански, гр. Сандански, </t>
    </r>
    <r>
      <rPr>
        <b/>
        <sz val="10"/>
        <rFont val="Times New Roman"/>
        <family val="1"/>
        <charset val="204"/>
      </rPr>
      <t>Професионална техническа гимназия</t>
    </r>
  </si>
  <si>
    <r>
      <rPr>
        <sz val="10"/>
        <rFont val="Times New Roman"/>
        <family val="1"/>
        <charset val="204"/>
      </rPr>
      <t xml:space="preserve">Община Сатовча, с. Сатовча, </t>
    </r>
    <r>
      <rPr>
        <b/>
        <sz val="10"/>
        <rFont val="Times New Roman"/>
        <family val="1"/>
        <charset val="204"/>
      </rPr>
      <t>Средно училище "Св. Св. Кирил и Методий"</t>
    </r>
  </si>
  <si>
    <r>
      <t>О</t>
    </r>
    <r>
      <rPr>
        <sz val="10"/>
        <rFont val="Times New Roman"/>
        <family val="1"/>
        <charset val="204"/>
      </rPr>
      <t>бщина Сатовча, с. Вълкосел</t>
    </r>
    <r>
      <rPr>
        <b/>
        <sz val="10"/>
        <rFont val="Times New Roman"/>
        <family val="1"/>
        <charset val="204"/>
      </rPr>
      <t>, Средно училище "Христо Ботев"</t>
    </r>
  </si>
  <si>
    <r>
      <t xml:space="preserve">Община Сатовча,, с. Кочан, </t>
    </r>
    <r>
      <rPr>
        <b/>
        <sz val="10"/>
        <rFont val="Times New Roman"/>
        <family val="1"/>
        <charset val="204"/>
      </rPr>
      <t>Средно училище "Христо Смирненски"</t>
    </r>
  </si>
  <si>
    <r>
      <t xml:space="preserve">Община Сатовча, с. Слащен, </t>
    </r>
    <r>
      <rPr>
        <b/>
        <sz val="10"/>
        <rFont val="Times New Roman"/>
        <family val="1"/>
        <charset val="204"/>
      </rPr>
      <t>Средно училище "Св. Климент Охридски"</t>
    </r>
  </si>
  <si>
    <r>
      <t xml:space="preserve">Община Сатовча, с. Плетена, </t>
    </r>
    <r>
      <rPr>
        <b/>
        <sz val="10"/>
        <rFont val="Times New Roman"/>
        <family val="1"/>
        <charset val="204"/>
      </rPr>
      <t>Обединено училище "Св. Св. Кирил и Методий"</t>
    </r>
  </si>
  <si>
    <r>
      <t>Община Симитли, гр. Симитли,</t>
    </r>
    <r>
      <rPr>
        <b/>
        <sz val="10"/>
        <rFont val="Times New Roman"/>
        <family val="1"/>
        <charset val="204"/>
      </rPr>
      <t xml:space="preserve"> Средно училище "Св. Св. Кирил и Методий"</t>
    </r>
  </si>
  <si>
    <r>
      <t xml:space="preserve">Община Симитли, гр. Симитли, </t>
    </r>
    <r>
      <rPr>
        <b/>
        <sz val="10"/>
        <rFont val="Times New Roman"/>
        <family val="1"/>
        <charset val="204"/>
      </rPr>
      <t>Средно училище "Св. Св. Кирил и Методий"</t>
    </r>
  </si>
  <si>
    <r>
      <t xml:space="preserve">Община Симитли, с. Крупник, </t>
    </r>
    <r>
      <rPr>
        <b/>
        <sz val="10"/>
        <rFont val="Times New Roman"/>
        <family val="1"/>
        <charset val="204"/>
      </rPr>
      <t>Средно училище "Св. Св. Кирил и Методий"</t>
    </r>
  </si>
  <si>
    <r>
      <t xml:space="preserve">Община Симитли, с. Долно Осеново, </t>
    </r>
    <r>
      <rPr>
        <b/>
        <sz val="10"/>
        <rFont val="Times New Roman"/>
        <family val="1"/>
        <charset val="204"/>
      </rPr>
      <t>Обединено училище "Св. Паисий Хилендарски"</t>
    </r>
  </si>
  <si>
    <r>
      <t xml:space="preserve">Община Струмяни, с. Микрево, </t>
    </r>
    <r>
      <rPr>
        <b/>
        <sz val="10"/>
        <rFont val="Times New Roman"/>
        <family val="1"/>
        <charset val="204"/>
      </rPr>
      <t>Средно училище "Св. Паисий Хилендарски"</t>
    </r>
  </si>
  <si>
    <r>
      <t xml:space="preserve">Община Хаджидимово, гр. Хаджидимово, </t>
    </r>
    <r>
      <rPr>
        <b/>
        <sz val="10"/>
        <rFont val="Times New Roman"/>
        <family val="1"/>
        <charset val="204"/>
      </rPr>
      <t>Средно училище "Никола Вапцаров"</t>
    </r>
  </si>
  <si>
    <r>
      <t xml:space="preserve">Община Хаджидимово, с. Абланица, </t>
    </r>
    <r>
      <rPr>
        <b/>
        <sz val="10"/>
        <rFont val="Times New Roman"/>
        <family val="1"/>
        <charset val="204"/>
      </rPr>
      <t>Средно училище "Св. Паисий Хилендарски"</t>
    </r>
  </si>
  <si>
    <r>
      <t xml:space="preserve">Община Якоруда, гр. Якоруда, </t>
    </r>
    <r>
      <rPr>
        <b/>
        <sz val="10"/>
        <rFont val="Times New Roman"/>
        <family val="1"/>
        <charset val="204"/>
      </rPr>
      <t>Средно училище "Св. Св. Кирил и Методий"</t>
    </r>
  </si>
  <si>
    <r>
      <t xml:space="preserve">Община Якоруда, гр. Якоруда, </t>
    </r>
    <r>
      <rPr>
        <b/>
        <sz val="10"/>
        <rFont val="Times New Roman"/>
        <family val="1"/>
        <charset val="204"/>
      </rPr>
      <t>Професионална гимназия "Петко Рачов Славейков"</t>
    </r>
  </si>
  <si>
    <r>
      <rPr>
        <sz val="10"/>
        <rFont val="Times New Roman"/>
        <family val="1"/>
        <charset val="204"/>
      </rPr>
      <t>Община Якоруда, с. Конарско,</t>
    </r>
    <r>
      <rPr>
        <b/>
        <sz val="10"/>
        <rFont val="Times New Roman"/>
        <family val="1"/>
        <charset val="204"/>
      </rPr>
      <t xml:space="preserve"> Обединено училище "Братя Миладинови"</t>
    </r>
  </si>
  <si>
    <t xml:space="preserve">III </t>
  </si>
  <si>
    <t>Приложен програмист</t>
  </si>
  <si>
    <t>Приложно програмиране</t>
  </si>
  <si>
    <t>Приложение № 1 към Заповед №РД-06-467/29.04.2024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</si>
</sst>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/>
    <xf numFmtId="0" fontId="0" fillId="0" borderId="0" xfId="0" applyFill="1" applyAlignment="1">
      <alignment vertical="center"/>
    </xf>
    <xf numFmtId="0" fontId="0" fillId="0" borderId="0" xfId="0" applyFill="1"/>
    <xf numFmtId="0" fontId="5" fillId="0" borderId="0" xfId="0" applyFont="1"/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0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/>
    <xf numFmtId="0" fontId="11" fillId="0" borderId="3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/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/>
    <xf numFmtId="164" fontId="3" fillId="0" borderId="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5" fillId="0" borderId="0" xfId="0" applyFont="1"/>
    <xf numFmtId="0" fontId="12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0" xfId="0" applyFont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2" fillId="0" borderId="20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wrapText="1"/>
    </xf>
    <xf numFmtId="0" fontId="13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6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4" fillId="0" borderId="20" xfId="0" applyFont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/>
    <xf numFmtId="0" fontId="11" fillId="0" borderId="1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14" fillId="0" borderId="18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5" fillId="0" borderId="0" xfId="0" applyFont="1"/>
    <xf numFmtId="0" fontId="15" fillId="0" borderId="1" xfId="0" applyFont="1" applyBorder="1"/>
    <xf numFmtId="0" fontId="12" fillId="0" borderId="1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vertical="center" wrapText="1"/>
    </xf>
    <xf numFmtId="0" fontId="9" fillId="0" borderId="1" xfId="0" applyFont="1" applyBorder="1"/>
    <xf numFmtId="0" fontId="11" fillId="5" borderId="3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16" fillId="0" borderId="0" xfId="0" applyFont="1" applyAlignment="1">
      <alignment horizontal="left"/>
    </xf>
    <xf numFmtId="0" fontId="7" fillId="5" borderId="4" xfId="0" applyFont="1" applyFill="1" applyBorder="1" applyAlignment="1">
      <alignment horizontal="right" vertical="center" wrapText="1"/>
    </xf>
    <xf numFmtId="0" fontId="7" fillId="5" borderId="5" xfId="0" applyFont="1" applyFill="1" applyBorder="1" applyAlignment="1">
      <alignment horizontal="right" vertical="center" wrapText="1"/>
    </xf>
    <xf numFmtId="0" fontId="7" fillId="5" borderId="6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right" vertical="center" wrapText="1"/>
    </xf>
    <xf numFmtId="0" fontId="7" fillId="4" borderId="6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7" fillId="2" borderId="4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right" vertical="center"/>
    </xf>
    <xf numFmtId="0" fontId="7" fillId="4" borderId="5" xfId="0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right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right" vertical="center" wrapText="1"/>
    </xf>
    <xf numFmtId="0" fontId="7" fillId="5" borderId="11" xfId="0" applyFont="1" applyFill="1" applyBorder="1" applyAlignment="1">
      <alignment horizontal="right" vertical="center" wrapText="1"/>
    </xf>
    <xf numFmtId="0" fontId="7" fillId="5" borderId="7" xfId="0" applyFont="1" applyFill="1" applyBorder="1" applyAlignment="1">
      <alignment horizontal="right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/>
    </xf>
    <xf numFmtId="0" fontId="7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14" xfId="0" applyFont="1" applyFill="1" applyBorder="1" applyAlignment="1">
      <alignment horizontal="right" vertical="center" wrapText="1"/>
    </xf>
    <xf numFmtId="0" fontId="7" fillId="2" borderId="8" xfId="0" applyFont="1" applyFill="1" applyBorder="1" applyAlignment="1">
      <alignment horizontal="right" vertical="center" wrapText="1"/>
    </xf>
  </cellXfs>
  <cellStyles count="1">
    <cellStyle name="Нормален" xfId="0" builtinId="0"/>
  </cellStyles>
  <dxfs count="0"/>
  <tableStyles count="1" defaultTableStyle="TableStyleMedium2" defaultPivotStyle="PivotStyleLight16">
    <tableStyle name="Invisible" pivot="0" table="0" count="0"/>
  </tableStyles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46"/>
  <sheetViews>
    <sheetView tabSelected="1" zoomScale="91" zoomScaleNormal="91" workbookViewId="0">
      <pane xSplit="1" ySplit="12" topLeftCell="B106" activePane="bottomRight" state="frozen"/>
      <selection pane="topRight" activeCell="B1" sqref="B1"/>
      <selection pane="bottomLeft" activeCell="A13" sqref="A13"/>
      <selection pane="bottomRight" activeCell="AC3" sqref="AC3"/>
    </sheetView>
  </sheetViews>
  <sheetFormatPr defaultRowHeight="15" x14ac:dyDescent="0.25"/>
  <cols>
    <col min="1" max="1" width="20.140625" style="61" customWidth="1"/>
    <col min="2" max="2" width="15.42578125" style="14" customWidth="1"/>
    <col min="3" max="3" width="10.5703125" customWidth="1"/>
    <col min="4" max="4" width="15" style="14" customWidth="1"/>
    <col min="5" max="5" width="10.42578125" customWidth="1"/>
    <col min="6" max="6" width="16.140625" style="14" customWidth="1"/>
    <col min="7" max="7" width="9.28515625" style="89" customWidth="1"/>
    <col min="8" max="8" width="6.28515625" style="47" customWidth="1"/>
    <col min="9" max="13" width="6.140625" customWidth="1"/>
    <col min="14" max="14" width="11.42578125" customWidth="1"/>
    <col min="15" max="15" width="10.5703125" customWidth="1"/>
    <col min="16" max="16" width="10.85546875" customWidth="1"/>
    <col min="17" max="17" width="5.7109375" customWidth="1"/>
    <col min="18" max="18" width="5.140625" customWidth="1"/>
    <col min="20" max="20" width="10.7109375" customWidth="1"/>
    <col min="26" max="26" width="12.42578125" customWidth="1"/>
    <col min="27" max="27" width="13.42578125" customWidth="1"/>
  </cols>
  <sheetData>
    <row r="1" spans="1:28" ht="24.75" customHeight="1" x14ac:dyDescent="0.3">
      <c r="V1" s="132" t="s">
        <v>310</v>
      </c>
      <c r="W1" s="132"/>
      <c r="X1" s="132"/>
      <c r="Y1" s="132"/>
      <c r="Z1" s="132"/>
      <c r="AA1" s="132"/>
      <c r="AB1" s="132"/>
    </row>
    <row r="2" spans="1:28" ht="15.75" x14ac:dyDescent="0.25">
      <c r="A2" s="52"/>
      <c r="B2" s="15"/>
      <c r="C2" s="1"/>
      <c r="D2" s="15"/>
      <c r="E2" s="1"/>
      <c r="F2" s="15"/>
    </row>
    <row r="3" spans="1:28" ht="46.5" customHeight="1" x14ac:dyDescent="0.25">
      <c r="A3" s="161" t="s">
        <v>159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</row>
    <row r="4" spans="1:28" x14ac:dyDescent="0.25">
      <c r="A4" s="53"/>
      <c r="B4" s="26"/>
      <c r="C4" s="2"/>
      <c r="D4" s="26"/>
      <c r="E4" s="2"/>
      <c r="F4" s="26"/>
    </row>
    <row r="5" spans="1:28" x14ac:dyDescent="0.25">
      <c r="A5" s="139" t="s">
        <v>101</v>
      </c>
      <c r="B5" s="139"/>
      <c r="C5" s="2"/>
      <c r="D5" s="26"/>
      <c r="E5" s="2"/>
      <c r="F5" s="46"/>
    </row>
    <row r="6" spans="1:28" ht="11.25" customHeight="1" x14ac:dyDescent="0.25">
      <c r="A6" s="54"/>
      <c r="B6" s="26"/>
      <c r="C6" s="10"/>
      <c r="D6" s="26"/>
      <c r="E6" s="10"/>
      <c r="F6" s="26"/>
    </row>
    <row r="7" spans="1:28" ht="47.25" customHeight="1" x14ac:dyDescent="0.25">
      <c r="A7" s="169" t="s">
        <v>22</v>
      </c>
      <c r="B7" s="166" t="s">
        <v>21</v>
      </c>
      <c r="C7" s="166" t="s">
        <v>119</v>
      </c>
      <c r="D7" s="166" t="s">
        <v>118</v>
      </c>
      <c r="E7" s="166" t="s">
        <v>120</v>
      </c>
      <c r="F7" s="166" t="s">
        <v>121</v>
      </c>
      <c r="G7" s="164" t="s">
        <v>23</v>
      </c>
      <c r="H7" s="165" t="s">
        <v>2</v>
      </c>
      <c r="I7" s="165" t="s">
        <v>3</v>
      </c>
      <c r="J7" s="165" t="s">
        <v>28</v>
      </c>
      <c r="K7" s="168" t="s">
        <v>25</v>
      </c>
      <c r="L7" s="165" t="s">
        <v>26</v>
      </c>
      <c r="M7" s="165" t="s">
        <v>27</v>
      </c>
      <c r="N7" s="164" t="s">
        <v>16</v>
      </c>
      <c r="O7" s="164"/>
      <c r="P7" s="164"/>
      <c r="Q7" s="164" t="s">
        <v>15</v>
      </c>
      <c r="R7" s="164"/>
      <c r="S7" s="164"/>
      <c r="T7" s="164"/>
      <c r="U7" s="164"/>
      <c r="V7" s="164"/>
      <c r="W7" s="164"/>
      <c r="X7" s="164"/>
      <c r="Y7" s="164" t="s">
        <v>4</v>
      </c>
      <c r="Z7" s="164"/>
      <c r="AA7" s="164" t="s">
        <v>24</v>
      </c>
    </row>
    <row r="8" spans="1:28" ht="100.9" customHeight="1" x14ac:dyDescent="0.25">
      <c r="A8" s="169"/>
      <c r="B8" s="166"/>
      <c r="C8" s="166"/>
      <c r="D8" s="166"/>
      <c r="E8" s="166"/>
      <c r="F8" s="166"/>
      <c r="G8" s="164"/>
      <c r="H8" s="165"/>
      <c r="I8" s="165"/>
      <c r="J8" s="165"/>
      <c r="K8" s="168"/>
      <c r="L8" s="165"/>
      <c r="M8" s="165"/>
      <c r="N8" s="164" t="s">
        <v>17</v>
      </c>
      <c r="O8" s="164"/>
      <c r="P8" s="164"/>
      <c r="Q8" s="164" t="s">
        <v>11</v>
      </c>
      <c r="R8" s="164"/>
      <c r="S8" s="164"/>
      <c r="T8" s="164" t="s">
        <v>18</v>
      </c>
      <c r="U8" s="164" t="s">
        <v>19</v>
      </c>
      <c r="V8" s="164"/>
      <c r="W8" s="164" t="s">
        <v>20</v>
      </c>
      <c r="X8" s="164"/>
      <c r="Y8" s="164"/>
      <c r="Z8" s="164"/>
      <c r="AA8" s="164"/>
    </row>
    <row r="9" spans="1:28" ht="15" customHeight="1" x14ac:dyDescent="0.25">
      <c r="A9" s="169"/>
      <c r="B9" s="166"/>
      <c r="C9" s="166"/>
      <c r="D9" s="166"/>
      <c r="E9" s="166"/>
      <c r="F9" s="166"/>
      <c r="G9" s="164"/>
      <c r="H9" s="165"/>
      <c r="I9" s="165"/>
      <c r="J9" s="165"/>
      <c r="K9" s="168"/>
      <c r="L9" s="165"/>
      <c r="M9" s="165"/>
      <c r="N9" s="164" t="s">
        <v>7</v>
      </c>
      <c r="O9" s="164" t="s">
        <v>8</v>
      </c>
      <c r="P9" s="164" t="s">
        <v>9</v>
      </c>
      <c r="Q9" s="167" t="s">
        <v>12</v>
      </c>
      <c r="R9" s="167"/>
      <c r="S9" s="164" t="s">
        <v>10</v>
      </c>
      <c r="T9" s="164"/>
      <c r="U9" s="164" t="s">
        <v>13</v>
      </c>
      <c r="V9" s="164" t="s">
        <v>14</v>
      </c>
      <c r="W9" s="164" t="s">
        <v>13</v>
      </c>
      <c r="X9" s="164" t="s">
        <v>14</v>
      </c>
      <c r="Y9" s="164" t="s">
        <v>13</v>
      </c>
      <c r="Z9" s="164" t="s">
        <v>14</v>
      </c>
      <c r="AA9" s="164"/>
    </row>
    <row r="10" spans="1:28" ht="37.15" customHeight="1" x14ac:dyDescent="0.25">
      <c r="A10" s="169"/>
      <c r="B10" s="166"/>
      <c r="C10" s="166"/>
      <c r="D10" s="166"/>
      <c r="E10" s="166"/>
      <c r="F10" s="166"/>
      <c r="G10" s="164"/>
      <c r="H10" s="165"/>
      <c r="I10" s="165"/>
      <c r="J10" s="165"/>
      <c r="K10" s="168"/>
      <c r="L10" s="165"/>
      <c r="M10" s="165"/>
      <c r="N10" s="164"/>
      <c r="O10" s="164"/>
      <c r="P10" s="164"/>
      <c r="Q10" s="25" t="s">
        <v>5</v>
      </c>
      <c r="R10" s="25" t="s">
        <v>6</v>
      </c>
      <c r="S10" s="164"/>
      <c r="T10" s="164"/>
      <c r="U10" s="164"/>
      <c r="V10" s="164"/>
      <c r="W10" s="164"/>
      <c r="X10" s="164"/>
      <c r="Y10" s="164"/>
      <c r="Z10" s="164"/>
      <c r="AA10" s="164"/>
    </row>
    <row r="11" spans="1:28" s="9" customFormat="1" ht="15.75" thickBot="1" x14ac:dyDescent="0.3">
      <c r="A11" s="24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51">
        <v>7</v>
      </c>
      <c r="H11" s="42">
        <v>8</v>
      </c>
      <c r="I11" s="13">
        <v>9</v>
      </c>
      <c r="J11" s="13">
        <v>10</v>
      </c>
      <c r="K11" s="13">
        <v>11</v>
      </c>
      <c r="L11" s="13">
        <v>12</v>
      </c>
      <c r="M11" s="13">
        <v>13</v>
      </c>
      <c r="N11" s="13">
        <v>14</v>
      </c>
      <c r="O11" s="13">
        <v>15</v>
      </c>
      <c r="P11" s="13">
        <v>16</v>
      </c>
      <c r="Q11" s="24">
        <v>17</v>
      </c>
      <c r="R11" s="24">
        <v>18</v>
      </c>
      <c r="S11" s="13">
        <v>19</v>
      </c>
      <c r="T11" s="24">
        <v>20</v>
      </c>
      <c r="U11" s="13">
        <v>21</v>
      </c>
      <c r="V11" s="13">
        <v>22</v>
      </c>
      <c r="W11" s="13">
        <v>23</v>
      </c>
      <c r="X11" s="13">
        <v>24</v>
      </c>
      <c r="Y11" s="13">
        <v>25</v>
      </c>
      <c r="Z11" s="13">
        <v>26</v>
      </c>
      <c r="AA11" s="13">
        <v>27</v>
      </c>
    </row>
    <row r="12" spans="1:28" s="9" customFormat="1" ht="15.6" customHeight="1" thickBot="1" x14ac:dyDescent="0.3">
      <c r="A12" s="150" t="s">
        <v>117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2"/>
      <c r="Z12" s="152"/>
      <c r="AA12" s="153"/>
    </row>
    <row r="13" spans="1:28" s="9" customFormat="1" ht="51" x14ac:dyDescent="0.25">
      <c r="A13" s="105" t="s">
        <v>244</v>
      </c>
      <c r="B13" s="97" t="s">
        <v>29</v>
      </c>
      <c r="C13" s="97"/>
      <c r="D13" s="97"/>
      <c r="E13" s="97"/>
      <c r="F13" s="97"/>
      <c r="G13" s="98" t="s">
        <v>30</v>
      </c>
      <c r="H13" s="98">
        <v>5</v>
      </c>
      <c r="I13" s="98">
        <v>1</v>
      </c>
      <c r="J13" s="98"/>
      <c r="K13" s="98">
        <v>26</v>
      </c>
      <c r="L13" s="98"/>
      <c r="M13" s="98"/>
      <c r="N13" s="98" t="s">
        <v>31</v>
      </c>
      <c r="O13" s="98"/>
      <c r="P13" s="98"/>
      <c r="Q13" s="98" t="s">
        <v>52</v>
      </c>
      <c r="R13" s="98" t="s">
        <v>51</v>
      </c>
      <c r="S13" s="98"/>
      <c r="T13" s="98"/>
      <c r="U13" s="98"/>
      <c r="V13" s="98"/>
      <c r="W13" s="98" t="s">
        <v>34</v>
      </c>
      <c r="X13" s="98" t="s">
        <v>160</v>
      </c>
      <c r="Y13" s="92" t="s">
        <v>31</v>
      </c>
      <c r="Z13" s="92" t="s">
        <v>184</v>
      </c>
      <c r="AA13" s="100"/>
    </row>
    <row r="14" spans="1:28" s="9" customFormat="1" x14ac:dyDescent="0.25">
      <c r="A14" s="140" t="s">
        <v>0</v>
      </c>
      <c r="B14" s="141"/>
      <c r="C14" s="141"/>
      <c r="D14" s="141"/>
      <c r="E14" s="141"/>
      <c r="F14" s="141"/>
      <c r="G14" s="141"/>
      <c r="H14" s="142"/>
      <c r="I14" s="40">
        <f>SUM(I13)</f>
        <v>1</v>
      </c>
      <c r="J14" s="40"/>
      <c r="K14" s="40">
        <f t="shared" ref="K14" si="0">SUM(K13)</f>
        <v>26</v>
      </c>
      <c r="L14" s="22"/>
      <c r="M14" s="22"/>
      <c r="N14" s="22"/>
      <c r="O14" s="22"/>
      <c r="P14" s="40"/>
      <c r="Q14" s="23"/>
      <c r="R14" s="41"/>
      <c r="S14" s="41"/>
      <c r="T14" s="23"/>
      <c r="U14" s="23"/>
      <c r="V14" s="23"/>
      <c r="W14" s="41"/>
      <c r="X14" s="23"/>
      <c r="Y14" s="40"/>
      <c r="Z14" s="22"/>
      <c r="AA14" s="22"/>
    </row>
    <row r="15" spans="1:28" s="9" customFormat="1" ht="76.5" x14ac:dyDescent="0.25">
      <c r="A15" s="81" t="s">
        <v>245</v>
      </c>
      <c r="B15" s="97"/>
      <c r="C15" s="97">
        <v>481030</v>
      </c>
      <c r="D15" s="97" t="s">
        <v>308</v>
      </c>
      <c r="E15" s="97">
        <v>4810301</v>
      </c>
      <c r="F15" s="97" t="s">
        <v>309</v>
      </c>
      <c r="G15" s="98" t="s">
        <v>30</v>
      </c>
      <c r="H15" s="98" t="s">
        <v>230</v>
      </c>
      <c r="I15" s="98">
        <v>1</v>
      </c>
      <c r="J15" s="98" t="s">
        <v>174</v>
      </c>
      <c r="K15" s="98">
        <v>26</v>
      </c>
      <c r="L15" s="98"/>
      <c r="M15" s="98">
        <v>26</v>
      </c>
      <c r="N15" s="98"/>
      <c r="O15" s="98" t="s">
        <v>31</v>
      </c>
      <c r="P15" s="98"/>
      <c r="Q15" s="98" t="s">
        <v>161</v>
      </c>
      <c r="R15" s="98" t="s">
        <v>161</v>
      </c>
      <c r="S15" s="98"/>
      <c r="T15" s="98"/>
      <c r="U15" s="98"/>
      <c r="V15" s="98"/>
      <c r="W15" s="98" t="s">
        <v>160</v>
      </c>
      <c r="X15" s="98" t="s">
        <v>147</v>
      </c>
      <c r="Y15" s="92"/>
      <c r="Z15" s="92"/>
      <c r="AA15" s="84"/>
    </row>
    <row r="16" spans="1:28" s="9" customFormat="1" ht="76.5" x14ac:dyDescent="0.25">
      <c r="A16" s="81" t="s">
        <v>245</v>
      </c>
      <c r="B16" s="97"/>
      <c r="C16" s="97">
        <v>523050</v>
      </c>
      <c r="D16" s="97" t="s">
        <v>231</v>
      </c>
      <c r="E16" s="97">
        <v>5230501</v>
      </c>
      <c r="F16" s="97" t="s">
        <v>38</v>
      </c>
      <c r="G16" s="98" t="s">
        <v>30</v>
      </c>
      <c r="H16" s="98" t="s">
        <v>230</v>
      </c>
      <c r="I16" s="98">
        <v>0.5</v>
      </c>
      <c r="J16" s="98" t="s">
        <v>174</v>
      </c>
      <c r="K16" s="98">
        <v>13</v>
      </c>
      <c r="L16" s="98"/>
      <c r="M16" s="98">
        <v>13</v>
      </c>
      <c r="N16" s="98"/>
      <c r="O16" s="98" t="s">
        <v>31</v>
      </c>
      <c r="P16" s="98"/>
      <c r="Q16" s="98" t="s">
        <v>39</v>
      </c>
      <c r="R16" s="98" t="s">
        <v>39</v>
      </c>
      <c r="S16" s="98"/>
      <c r="T16" s="98"/>
      <c r="U16" s="98"/>
      <c r="V16" s="98"/>
      <c r="W16" s="98" t="s">
        <v>160</v>
      </c>
      <c r="X16" s="98" t="s">
        <v>147</v>
      </c>
      <c r="Y16" s="92"/>
      <c r="Z16" s="92"/>
      <c r="AA16" s="84"/>
    </row>
    <row r="17" spans="1:27" s="9" customFormat="1" ht="76.5" x14ac:dyDescent="0.25">
      <c r="A17" s="81" t="s">
        <v>245</v>
      </c>
      <c r="B17" s="93"/>
      <c r="C17" s="93">
        <v>525010</v>
      </c>
      <c r="D17" s="93" t="s">
        <v>83</v>
      </c>
      <c r="E17" s="93">
        <v>5250104</v>
      </c>
      <c r="F17" s="93" t="s">
        <v>232</v>
      </c>
      <c r="G17" s="94" t="s">
        <v>30</v>
      </c>
      <c r="H17" s="94" t="s">
        <v>230</v>
      </c>
      <c r="I17" s="94">
        <v>0.5</v>
      </c>
      <c r="J17" s="94" t="s">
        <v>174</v>
      </c>
      <c r="K17" s="94">
        <v>13</v>
      </c>
      <c r="L17" s="94"/>
      <c r="M17" s="94">
        <v>13</v>
      </c>
      <c r="N17" s="94"/>
      <c r="O17" s="94" t="s">
        <v>31</v>
      </c>
      <c r="P17" s="94"/>
      <c r="Q17" s="94" t="s">
        <v>39</v>
      </c>
      <c r="R17" s="94" t="s">
        <v>39</v>
      </c>
      <c r="S17" s="94"/>
      <c r="T17" s="94"/>
      <c r="U17" s="94"/>
      <c r="V17" s="94"/>
      <c r="W17" s="98" t="s">
        <v>160</v>
      </c>
      <c r="X17" s="94" t="s">
        <v>147</v>
      </c>
      <c r="Y17" s="92"/>
      <c r="Z17" s="92"/>
      <c r="AA17" s="84"/>
    </row>
    <row r="18" spans="1:27" s="9" customFormat="1" ht="76.5" x14ac:dyDescent="0.25">
      <c r="A18" s="81" t="s">
        <v>245</v>
      </c>
      <c r="B18" s="93"/>
      <c r="C18" s="93">
        <v>522030</v>
      </c>
      <c r="D18" s="93" t="s">
        <v>233</v>
      </c>
      <c r="E18" s="93">
        <v>5220309</v>
      </c>
      <c r="F18" s="93" t="s">
        <v>234</v>
      </c>
      <c r="G18" s="94" t="s">
        <v>30</v>
      </c>
      <c r="H18" s="94" t="s">
        <v>230</v>
      </c>
      <c r="I18" s="94">
        <v>1</v>
      </c>
      <c r="J18" s="94" t="s">
        <v>174</v>
      </c>
      <c r="K18" s="94">
        <v>26</v>
      </c>
      <c r="L18" s="94"/>
      <c r="M18" s="94">
        <v>26</v>
      </c>
      <c r="N18" s="94"/>
      <c r="O18" s="94" t="s">
        <v>31</v>
      </c>
      <c r="P18" s="94"/>
      <c r="Q18" s="94" t="s">
        <v>39</v>
      </c>
      <c r="R18" s="94" t="s">
        <v>39</v>
      </c>
      <c r="S18" s="94"/>
      <c r="T18" s="94"/>
      <c r="U18" s="94"/>
      <c r="V18" s="94"/>
      <c r="W18" s="98" t="s">
        <v>160</v>
      </c>
      <c r="X18" s="94" t="s">
        <v>147</v>
      </c>
      <c r="Y18" s="94"/>
      <c r="Z18" s="94"/>
      <c r="AA18" s="85"/>
    </row>
    <row r="19" spans="1:27" s="9" customFormat="1" x14ac:dyDescent="0.25">
      <c r="A19" s="140" t="s">
        <v>0</v>
      </c>
      <c r="B19" s="141"/>
      <c r="C19" s="141"/>
      <c r="D19" s="141"/>
      <c r="E19" s="141"/>
      <c r="F19" s="141"/>
      <c r="G19" s="141"/>
      <c r="H19" s="142"/>
      <c r="I19" s="40">
        <f>SUM(I15:I18)</f>
        <v>3</v>
      </c>
      <c r="J19" s="40"/>
      <c r="K19" s="40">
        <f>SUM(K15:K18)</f>
        <v>78</v>
      </c>
      <c r="L19" s="40"/>
      <c r="M19" s="40">
        <f>SUM(M15:M18)</f>
        <v>78</v>
      </c>
      <c r="N19" s="27"/>
      <c r="O19" s="27"/>
      <c r="P19" s="29"/>
      <c r="Q19" s="29"/>
      <c r="R19" s="30"/>
      <c r="S19" s="30"/>
      <c r="T19" s="29"/>
      <c r="U19" s="29"/>
      <c r="V19" s="29"/>
      <c r="W19" s="29"/>
      <c r="X19" s="29"/>
      <c r="Y19" s="27"/>
      <c r="Z19" s="28"/>
      <c r="AA19" s="27"/>
    </row>
    <row r="20" spans="1:27" s="9" customFormat="1" ht="76.5" x14ac:dyDescent="0.25">
      <c r="A20" s="106" t="s">
        <v>246</v>
      </c>
      <c r="B20" s="91"/>
      <c r="C20" s="91">
        <v>623020</v>
      </c>
      <c r="D20" s="91" t="s">
        <v>201</v>
      </c>
      <c r="E20" s="91">
        <v>6230201</v>
      </c>
      <c r="F20" s="91" t="s">
        <v>202</v>
      </c>
      <c r="G20" s="92" t="s">
        <v>30</v>
      </c>
      <c r="H20" s="92">
        <v>5</v>
      </c>
      <c r="I20" s="92">
        <v>0.5</v>
      </c>
      <c r="J20" s="98" t="s">
        <v>307</v>
      </c>
      <c r="K20" s="92">
        <v>13</v>
      </c>
      <c r="L20" s="92"/>
      <c r="M20" s="92">
        <v>13</v>
      </c>
      <c r="N20" s="92"/>
      <c r="O20" s="92" t="s">
        <v>31</v>
      </c>
      <c r="P20" s="92"/>
      <c r="Q20" s="98" t="s">
        <v>41</v>
      </c>
      <c r="R20" s="98" t="s">
        <v>41</v>
      </c>
      <c r="S20" s="92"/>
      <c r="T20" s="92"/>
      <c r="U20" s="92"/>
      <c r="V20" s="92"/>
      <c r="W20" s="92" t="s">
        <v>147</v>
      </c>
      <c r="X20" s="92" t="s">
        <v>160</v>
      </c>
      <c r="Y20" s="92"/>
      <c r="Z20" s="92"/>
      <c r="AA20" s="99" t="s">
        <v>203</v>
      </c>
    </row>
    <row r="21" spans="1:27" s="9" customFormat="1" ht="76.5" x14ac:dyDescent="0.25">
      <c r="A21" s="106" t="s">
        <v>246</v>
      </c>
      <c r="B21" s="91"/>
      <c r="C21" s="91">
        <v>623010</v>
      </c>
      <c r="D21" s="91" t="s">
        <v>204</v>
      </c>
      <c r="E21" s="91">
        <v>6230101</v>
      </c>
      <c r="F21" s="91" t="s">
        <v>40</v>
      </c>
      <c r="G21" s="92" t="s">
        <v>30</v>
      </c>
      <c r="H21" s="92">
        <v>5</v>
      </c>
      <c r="I21" s="92">
        <v>1</v>
      </c>
      <c r="J21" s="98" t="s">
        <v>174</v>
      </c>
      <c r="K21" s="92">
        <v>26</v>
      </c>
      <c r="L21" s="92"/>
      <c r="M21" s="92">
        <v>26</v>
      </c>
      <c r="N21" s="92"/>
      <c r="O21" s="92" t="s">
        <v>31</v>
      </c>
      <c r="P21" s="92"/>
      <c r="Q21" s="98" t="s">
        <v>41</v>
      </c>
      <c r="R21" s="98" t="s">
        <v>41</v>
      </c>
      <c r="S21" s="92"/>
      <c r="T21" s="92"/>
      <c r="U21" s="92"/>
      <c r="V21" s="92"/>
      <c r="W21" s="92" t="s">
        <v>148</v>
      </c>
      <c r="X21" s="92" t="s">
        <v>116</v>
      </c>
      <c r="Y21" s="92"/>
      <c r="Z21" s="92"/>
      <c r="AA21" s="107"/>
    </row>
    <row r="22" spans="1:27" s="9" customFormat="1" ht="76.5" x14ac:dyDescent="0.25">
      <c r="A22" s="81" t="s">
        <v>246</v>
      </c>
      <c r="B22" s="93"/>
      <c r="C22" s="91">
        <v>623010</v>
      </c>
      <c r="D22" s="91" t="s">
        <v>204</v>
      </c>
      <c r="E22" s="91">
        <v>6230102</v>
      </c>
      <c r="F22" s="91" t="s">
        <v>42</v>
      </c>
      <c r="G22" s="94" t="s">
        <v>30</v>
      </c>
      <c r="H22" s="94">
        <v>5</v>
      </c>
      <c r="I22" s="94">
        <v>0.5</v>
      </c>
      <c r="J22" s="98" t="s">
        <v>307</v>
      </c>
      <c r="K22" s="94">
        <v>13</v>
      </c>
      <c r="L22" s="94"/>
      <c r="M22" s="94">
        <v>13</v>
      </c>
      <c r="N22" s="94"/>
      <c r="O22" s="92" t="s">
        <v>31</v>
      </c>
      <c r="P22" s="94"/>
      <c r="Q22" s="92" t="s">
        <v>41</v>
      </c>
      <c r="R22" s="92" t="s">
        <v>41</v>
      </c>
      <c r="S22" s="94"/>
      <c r="T22" s="94"/>
      <c r="U22" s="94"/>
      <c r="V22" s="94"/>
      <c r="W22" s="94" t="s">
        <v>148</v>
      </c>
      <c r="X22" s="94" t="s">
        <v>116</v>
      </c>
      <c r="Y22" s="94"/>
      <c r="Z22" s="94"/>
      <c r="AA22" s="96"/>
    </row>
    <row r="23" spans="1:27" s="9" customFormat="1" x14ac:dyDescent="0.25">
      <c r="A23" s="162" t="s">
        <v>0</v>
      </c>
      <c r="B23" s="162"/>
      <c r="C23" s="162"/>
      <c r="D23" s="162"/>
      <c r="E23" s="162"/>
      <c r="F23" s="162"/>
      <c r="G23" s="162"/>
      <c r="H23" s="162"/>
      <c r="I23" s="40">
        <f>SUM(I20:I22)</f>
        <v>2</v>
      </c>
      <c r="J23" s="40"/>
      <c r="K23" s="40">
        <f>SUM(K20:K22)</f>
        <v>52</v>
      </c>
      <c r="L23" s="40">
        <f>SUM(L20:L22)</f>
        <v>0</v>
      </c>
      <c r="M23" s="40">
        <f>SUM(M20:M22)</f>
        <v>52</v>
      </c>
      <c r="N23" s="22"/>
      <c r="O23" s="22"/>
      <c r="P23" s="40"/>
      <c r="Q23" s="40"/>
      <c r="R23" s="22"/>
      <c r="S23" s="22"/>
      <c r="T23" s="40"/>
      <c r="U23" s="40"/>
      <c r="V23" s="40"/>
      <c r="W23" s="40"/>
      <c r="X23" s="40"/>
      <c r="Y23" s="22"/>
      <c r="Z23" s="40"/>
      <c r="AA23" s="22"/>
    </row>
    <row r="24" spans="1:27" s="9" customFormat="1" ht="51" x14ac:dyDescent="0.25">
      <c r="A24" s="106" t="s">
        <v>247</v>
      </c>
      <c r="B24" s="108"/>
      <c r="C24" s="98">
        <v>811070</v>
      </c>
      <c r="D24" s="97" t="s">
        <v>72</v>
      </c>
      <c r="E24" s="97">
        <v>8110701</v>
      </c>
      <c r="F24" s="97" t="s">
        <v>73</v>
      </c>
      <c r="G24" s="98" t="s">
        <v>30</v>
      </c>
      <c r="H24" s="98">
        <v>5</v>
      </c>
      <c r="I24" s="98">
        <v>0.5</v>
      </c>
      <c r="J24" s="98" t="s">
        <v>167</v>
      </c>
      <c r="K24" s="98">
        <v>13</v>
      </c>
      <c r="L24" s="98"/>
      <c r="M24" s="98"/>
      <c r="N24" s="98"/>
      <c r="O24" s="98"/>
      <c r="P24" s="98" t="s">
        <v>31</v>
      </c>
      <c r="Q24" s="92" t="s">
        <v>41</v>
      </c>
      <c r="R24" s="92" t="s">
        <v>41</v>
      </c>
      <c r="S24" s="98"/>
      <c r="T24" s="98"/>
      <c r="U24" s="98"/>
      <c r="V24" s="98"/>
      <c r="W24" s="98" t="s">
        <v>148</v>
      </c>
      <c r="X24" s="98" t="s">
        <v>116</v>
      </c>
      <c r="Y24" s="92"/>
      <c r="Z24" s="92"/>
      <c r="AA24" s="100"/>
    </row>
    <row r="25" spans="1:27" s="9" customFormat="1" ht="51" x14ac:dyDescent="0.25">
      <c r="A25" s="106" t="s">
        <v>247</v>
      </c>
      <c r="B25" s="108"/>
      <c r="C25" s="92">
        <v>812020</v>
      </c>
      <c r="D25" s="91" t="s">
        <v>213</v>
      </c>
      <c r="E25" s="91">
        <v>8120201</v>
      </c>
      <c r="F25" s="91" t="s">
        <v>214</v>
      </c>
      <c r="G25" s="92" t="s">
        <v>30</v>
      </c>
      <c r="H25" s="92">
        <v>5</v>
      </c>
      <c r="I25" s="92">
        <v>0.5</v>
      </c>
      <c r="J25" s="98" t="s">
        <v>174</v>
      </c>
      <c r="K25" s="92">
        <v>13</v>
      </c>
      <c r="L25" s="92"/>
      <c r="M25" s="92"/>
      <c r="N25" s="92"/>
      <c r="O25" s="92" t="s">
        <v>31</v>
      </c>
      <c r="P25" s="92"/>
      <c r="Q25" s="92" t="s">
        <v>41</v>
      </c>
      <c r="R25" s="92" t="s">
        <v>41</v>
      </c>
      <c r="S25" s="92"/>
      <c r="T25" s="92"/>
      <c r="U25" s="92"/>
      <c r="V25" s="92"/>
      <c r="W25" s="98" t="s">
        <v>116</v>
      </c>
      <c r="X25" s="98" t="s">
        <v>215</v>
      </c>
      <c r="Y25" s="92"/>
      <c r="Z25" s="92"/>
      <c r="AA25" s="99"/>
    </row>
    <row r="26" spans="1:27" s="9" customFormat="1" x14ac:dyDescent="0.25">
      <c r="A26" s="140" t="s">
        <v>0</v>
      </c>
      <c r="B26" s="141"/>
      <c r="C26" s="141"/>
      <c r="D26" s="141"/>
      <c r="E26" s="141"/>
      <c r="F26" s="141"/>
      <c r="G26" s="141"/>
      <c r="H26" s="142"/>
      <c r="I26" s="40">
        <f>SUM(I24:I25)</f>
        <v>1</v>
      </c>
      <c r="J26" s="40"/>
      <c r="K26" s="40">
        <f t="shared" ref="K26" si="1">SUM(K24:K25)</f>
        <v>26</v>
      </c>
      <c r="L26" s="22"/>
      <c r="M26" s="22"/>
      <c r="N26" s="22"/>
      <c r="O26" s="22"/>
      <c r="P26" s="40"/>
      <c r="Q26" s="40"/>
      <c r="R26" s="22"/>
      <c r="S26" s="22"/>
      <c r="T26" s="23"/>
      <c r="U26" s="23"/>
      <c r="V26" s="23"/>
      <c r="W26" s="23"/>
      <c r="X26" s="23"/>
      <c r="Y26" s="22"/>
      <c r="Z26" s="23"/>
      <c r="AA26" s="22"/>
    </row>
    <row r="27" spans="1:27" s="9" customFormat="1" ht="15.6" customHeight="1" thickBot="1" x14ac:dyDescent="0.3">
      <c r="A27" s="154" t="s">
        <v>43</v>
      </c>
      <c r="B27" s="155"/>
      <c r="C27" s="155"/>
      <c r="D27" s="155"/>
      <c r="E27" s="155"/>
      <c r="F27" s="155"/>
      <c r="G27" s="155"/>
      <c r="H27" s="156"/>
      <c r="I27" s="109">
        <f>SUM(I26,I23,I19,I14)</f>
        <v>7</v>
      </c>
      <c r="J27" s="109"/>
      <c r="K27" s="109">
        <f>SUM(K26,K23,K19,K14)</f>
        <v>182</v>
      </c>
      <c r="L27" s="109"/>
      <c r="M27" s="109">
        <f>SUM(M26,M23,M19,M14)</f>
        <v>130</v>
      </c>
      <c r="N27" s="31"/>
      <c r="O27" s="31"/>
      <c r="P27" s="32"/>
      <c r="Q27" s="32"/>
      <c r="R27" s="31"/>
      <c r="S27" s="31"/>
      <c r="T27" s="33"/>
      <c r="U27" s="33"/>
      <c r="V27" s="33"/>
      <c r="W27" s="33"/>
      <c r="X27" s="33"/>
      <c r="Y27" s="33"/>
      <c r="Z27" s="32"/>
      <c r="AA27" s="33"/>
    </row>
    <row r="28" spans="1:27" s="9" customFormat="1" ht="15.75" thickBot="1" x14ac:dyDescent="0.3">
      <c r="A28" s="157" t="s">
        <v>122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9"/>
      <c r="Z28" s="159"/>
      <c r="AA28" s="160"/>
    </row>
    <row r="29" spans="1:27" s="9" customFormat="1" ht="51" x14ac:dyDescent="0.25">
      <c r="A29" s="105" t="s">
        <v>248</v>
      </c>
      <c r="B29" s="97" t="s">
        <v>44</v>
      </c>
      <c r="C29" s="97"/>
      <c r="D29" s="97"/>
      <c r="E29" s="97"/>
      <c r="F29" s="97"/>
      <c r="G29" s="98" t="s">
        <v>30</v>
      </c>
      <c r="H29" s="98">
        <v>5</v>
      </c>
      <c r="I29" s="98">
        <v>1</v>
      </c>
      <c r="J29" s="98"/>
      <c r="K29" s="98">
        <v>26</v>
      </c>
      <c r="L29" s="98"/>
      <c r="M29" s="98"/>
      <c r="N29" s="98" t="s">
        <v>31</v>
      </c>
      <c r="O29" s="98"/>
      <c r="P29" s="98"/>
      <c r="Q29" s="92" t="s">
        <v>41</v>
      </c>
      <c r="R29" s="92" t="s">
        <v>41</v>
      </c>
      <c r="S29" s="98"/>
      <c r="T29" s="98"/>
      <c r="U29" s="98"/>
      <c r="V29" s="98"/>
      <c r="W29" s="74" t="s">
        <v>116</v>
      </c>
      <c r="X29" s="74" t="s">
        <v>34</v>
      </c>
      <c r="Y29" s="92" t="s">
        <v>116</v>
      </c>
      <c r="Z29" s="92" t="s">
        <v>31</v>
      </c>
      <c r="AA29" s="110"/>
    </row>
    <row r="30" spans="1:27" s="9" customFormat="1" ht="51" x14ac:dyDescent="0.25">
      <c r="A30" s="81" t="s">
        <v>248</v>
      </c>
      <c r="B30" s="91" t="s">
        <v>45</v>
      </c>
      <c r="C30" s="91"/>
      <c r="D30" s="91"/>
      <c r="E30" s="91"/>
      <c r="F30" s="91"/>
      <c r="G30" s="92" t="s">
        <v>30</v>
      </c>
      <c r="H30" s="92">
        <v>5</v>
      </c>
      <c r="I30" s="92">
        <v>1</v>
      </c>
      <c r="J30" s="92"/>
      <c r="K30" s="92">
        <v>26</v>
      </c>
      <c r="L30" s="92">
        <v>26</v>
      </c>
      <c r="M30" s="92"/>
      <c r="N30" s="92"/>
      <c r="O30" s="92" t="s">
        <v>31</v>
      </c>
      <c r="P30" s="92"/>
      <c r="Q30" s="92" t="s">
        <v>41</v>
      </c>
      <c r="R30" s="92" t="s">
        <v>41</v>
      </c>
      <c r="S30" s="92"/>
      <c r="T30" s="92"/>
      <c r="U30" s="92"/>
      <c r="V30" s="92"/>
      <c r="W30" s="92" t="s">
        <v>148</v>
      </c>
      <c r="X30" s="92" t="s">
        <v>149</v>
      </c>
      <c r="Y30" s="92" t="s">
        <v>148</v>
      </c>
      <c r="Z30" s="92" t="s">
        <v>149</v>
      </c>
      <c r="AA30" s="95"/>
    </row>
    <row r="31" spans="1:27" s="9" customFormat="1" x14ac:dyDescent="0.25">
      <c r="A31" s="140" t="s">
        <v>0</v>
      </c>
      <c r="B31" s="141"/>
      <c r="C31" s="141"/>
      <c r="D31" s="141"/>
      <c r="E31" s="141"/>
      <c r="F31" s="141"/>
      <c r="G31" s="141"/>
      <c r="H31" s="142"/>
      <c r="I31" s="40">
        <f>SUM(I29:I30)</f>
        <v>2</v>
      </c>
      <c r="J31" s="40"/>
      <c r="K31" s="40">
        <f t="shared" ref="K31:L31" si="2">SUM(K29:K30)</f>
        <v>52</v>
      </c>
      <c r="L31" s="40">
        <f t="shared" si="2"/>
        <v>26</v>
      </c>
      <c r="M31" s="41"/>
      <c r="N31" s="41"/>
      <c r="O31" s="41"/>
      <c r="P31" s="23"/>
      <c r="Q31" s="23"/>
      <c r="R31" s="41"/>
      <c r="S31" s="41"/>
      <c r="T31" s="23"/>
      <c r="U31" s="23"/>
      <c r="V31" s="23"/>
      <c r="W31" s="23"/>
      <c r="X31" s="23"/>
      <c r="Y31" s="22"/>
      <c r="Z31" s="40"/>
      <c r="AA31" s="22"/>
    </row>
    <row r="32" spans="1:27" s="9" customFormat="1" ht="63.75" x14ac:dyDescent="0.25">
      <c r="A32" s="81" t="s">
        <v>249</v>
      </c>
      <c r="B32" s="97"/>
      <c r="C32" s="97">
        <v>345120</v>
      </c>
      <c r="D32" s="97" t="s">
        <v>219</v>
      </c>
      <c r="E32" s="97">
        <v>3451204</v>
      </c>
      <c r="F32" s="97" t="s">
        <v>48</v>
      </c>
      <c r="G32" s="98" t="s">
        <v>30</v>
      </c>
      <c r="H32" s="98">
        <v>5</v>
      </c>
      <c r="I32" s="98">
        <v>1</v>
      </c>
      <c r="J32" s="98" t="s">
        <v>174</v>
      </c>
      <c r="K32" s="98">
        <v>26</v>
      </c>
      <c r="L32" s="98"/>
      <c r="M32" s="98"/>
      <c r="N32" s="98"/>
      <c r="O32" s="98" t="s">
        <v>220</v>
      </c>
      <c r="P32" s="98"/>
      <c r="Q32" s="98" t="s">
        <v>85</v>
      </c>
      <c r="R32" s="98" t="s">
        <v>161</v>
      </c>
      <c r="S32" s="98"/>
      <c r="T32" s="98"/>
      <c r="U32" s="98"/>
      <c r="V32" s="98"/>
      <c r="W32" s="98" t="s">
        <v>116</v>
      </c>
      <c r="X32" s="98" t="s">
        <v>160</v>
      </c>
      <c r="Y32" s="98"/>
      <c r="Z32" s="98"/>
      <c r="AA32" s="111"/>
    </row>
    <row r="33" spans="1:27" s="9" customFormat="1" ht="63.75" x14ac:dyDescent="0.25">
      <c r="A33" s="81" t="s">
        <v>249</v>
      </c>
      <c r="B33" s="91"/>
      <c r="C33" s="91">
        <v>482010</v>
      </c>
      <c r="D33" s="91" t="s">
        <v>69</v>
      </c>
      <c r="E33" s="91">
        <v>4820101</v>
      </c>
      <c r="F33" s="91" t="s">
        <v>46</v>
      </c>
      <c r="G33" s="92" t="s">
        <v>30</v>
      </c>
      <c r="H33" s="92">
        <v>5</v>
      </c>
      <c r="I33" s="92">
        <v>1</v>
      </c>
      <c r="J33" s="92" t="s">
        <v>174</v>
      </c>
      <c r="K33" s="92">
        <v>26</v>
      </c>
      <c r="L33" s="92"/>
      <c r="M33" s="92">
        <v>26</v>
      </c>
      <c r="N33" s="92"/>
      <c r="O33" s="92" t="s">
        <v>220</v>
      </c>
      <c r="P33" s="92"/>
      <c r="Q33" s="92" t="s">
        <v>161</v>
      </c>
      <c r="R33" s="92" t="s">
        <v>85</v>
      </c>
      <c r="S33" s="92"/>
      <c r="T33" s="92"/>
      <c r="U33" s="92"/>
      <c r="V33" s="92"/>
      <c r="W33" s="92" t="s">
        <v>116</v>
      </c>
      <c r="X33" s="92" t="s">
        <v>160</v>
      </c>
      <c r="Y33" s="92"/>
      <c r="Z33" s="92"/>
      <c r="AA33" s="95"/>
    </row>
    <row r="34" spans="1:27" s="9" customFormat="1" x14ac:dyDescent="0.25">
      <c r="A34" s="140" t="s">
        <v>0</v>
      </c>
      <c r="B34" s="141"/>
      <c r="C34" s="141"/>
      <c r="D34" s="141"/>
      <c r="E34" s="141"/>
      <c r="F34" s="141"/>
      <c r="G34" s="141"/>
      <c r="H34" s="142"/>
      <c r="I34" s="40">
        <f>SUM(I32:I33)</f>
        <v>2</v>
      </c>
      <c r="J34" s="40"/>
      <c r="K34" s="40">
        <f t="shared" ref="K34:M34" si="3">SUM(K32:K33)</f>
        <v>52</v>
      </c>
      <c r="L34" s="40"/>
      <c r="M34" s="40">
        <f t="shared" si="3"/>
        <v>26</v>
      </c>
      <c r="N34" s="22"/>
      <c r="O34" s="22"/>
      <c r="P34" s="40"/>
      <c r="Q34" s="40"/>
      <c r="R34" s="22"/>
      <c r="S34" s="22"/>
      <c r="T34" s="23"/>
      <c r="U34" s="23"/>
      <c r="V34" s="23"/>
      <c r="W34" s="23"/>
      <c r="X34" s="23"/>
      <c r="Y34" s="22"/>
      <c r="Z34" s="23"/>
      <c r="AA34" s="22"/>
    </row>
    <row r="35" spans="1:27" s="9" customFormat="1" ht="15.75" customHeight="1" thickBot="1" x14ac:dyDescent="0.3">
      <c r="A35" s="154" t="s">
        <v>43</v>
      </c>
      <c r="B35" s="155"/>
      <c r="C35" s="155"/>
      <c r="D35" s="155"/>
      <c r="E35" s="155"/>
      <c r="F35" s="155"/>
      <c r="G35" s="155"/>
      <c r="H35" s="156"/>
      <c r="I35" s="109">
        <f>SUM(I31+I34)</f>
        <v>4</v>
      </c>
      <c r="J35" s="109"/>
      <c r="K35" s="109">
        <f t="shared" ref="K35:M35" si="4">SUM(K31+K34)</f>
        <v>104</v>
      </c>
      <c r="L35" s="109">
        <f t="shared" si="4"/>
        <v>26</v>
      </c>
      <c r="M35" s="109">
        <f t="shared" si="4"/>
        <v>26</v>
      </c>
      <c r="N35" s="109"/>
      <c r="O35" s="31"/>
      <c r="P35" s="32"/>
      <c r="Q35" s="32"/>
      <c r="R35" s="31"/>
      <c r="S35" s="31"/>
      <c r="T35" s="33"/>
      <c r="U35" s="33"/>
      <c r="V35" s="33"/>
      <c r="W35" s="33"/>
      <c r="X35" s="33"/>
      <c r="Y35" s="33"/>
      <c r="Z35" s="32"/>
      <c r="AA35" s="32"/>
    </row>
    <row r="36" spans="1:27" s="9" customFormat="1" ht="18.75" customHeight="1" thickBot="1" x14ac:dyDescent="0.3">
      <c r="A36" s="157" t="s">
        <v>124</v>
      </c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9"/>
      <c r="Z36" s="159"/>
      <c r="AA36" s="160"/>
    </row>
    <row r="37" spans="1:27" s="9" customFormat="1" ht="51" x14ac:dyDescent="0.25">
      <c r="A37" s="105" t="s">
        <v>250</v>
      </c>
      <c r="B37" s="92" t="s">
        <v>29</v>
      </c>
      <c r="C37" s="97"/>
      <c r="D37" s="97"/>
      <c r="E37" s="97"/>
      <c r="F37" s="97"/>
      <c r="G37" s="98" t="s">
        <v>30</v>
      </c>
      <c r="H37" s="98">
        <v>5</v>
      </c>
      <c r="I37" s="98">
        <v>1</v>
      </c>
      <c r="J37" s="98"/>
      <c r="K37" s="98">
        <v>26</v>
      </c>
      <c r="L37" s="98"/>
      <c r="M37" s="98"/>
      <c r="N37" s="98" t="s">
        <v>31</v>
      </c>
      <c r="O37" s="98"/>
      <c r="P37" s="98"/>
      <c r="Q37" s="92" t="s">
        <v>161</v>
      </c>
      <c r="R37" s="92" t="s">
        <v>85</v>
      </c>
      <c r="S37" s="98"/>
      <c r="T37" s="98"/>
      <c r="U37" s="98"/>
      <c r="V37" s="98"/>
      <c r="W37" s="98" t="s">
        <v>5</v>
      </c>
      <c r="X37" s="98" t="s">
        <v>6</v>
      </c>
      <c r="Y37" s="92" t="s">
        <v>31</v>
      </c>
      <c r="Z37" s="92" t="s">
        <v>36</v>
      </c>
      <c r="AA37" s="110"/>
    </row>
    <row r="38" spans="1:27" s="9" customFormat="1" ht="51" x14ac:dyDescent="0.25">
      <c r="A38" s="81" t="s">
        <v>251</v>
      </c>
      <c r="B38" s="92" t="s">
        <v>29</v>
      </c>
      <c r="C38" s="91"/>
      <c r="D38" s="91"/>
      <c r="E38" s="91"/>
      <c r="F38" s="91"/>
      <c r="G38" s="92" t="s">
        <v>30</v>
      </c>
      <c r="H38" s="92">
        <v>5</v>
      </c>
      <c r="I38" s="92">
        <v>1</v>
      </c>
      <c r="J38" s="92"/>
      <c r="K38" s="92">
        <v>26</v>
      </c>
      <c r="L38" s="92"/>
      <c r="M38" s="92"/>
      <c r="N38" s="98" t="s">
        <v>31</v>
      </c>
      <c r="O38" s="92"/>
      <c r="P38" s="92"/>
      <c r="Q38" s="92" t="s">
        <v>161</v>
      </c>
      <c r="R38" s="92" t="s">
        <v>85</v>
      </c>
      <c r="S38" s="92"/>
      <c r="T38" s="92"/>
      <c r="U38" s="92"/>
      <c r="V38" s="92"/>
      <c r="W38" s="98" t="s">
        <v>5</v>
      </c>
      <c r="X38" s="98" t="s">
        <v>6</v>
      </c>
      <c r="Y38" s="92" t="s">
        <v>31</v>
      </c>
      <c r="Z38" s="92" t="s">
        <v>185</v>
      </c>
      <c r="AA38" s="95"/>
    </row>
    <row r="39" spans="1:27" s="9" customFormat="1" ht="51" x14ac:dyDescent="0.25">
      <c r="A39" s="81" t="s">
        <v>252</v>
      </c>
      <c r="B39" s="92" t="s">
        <v>29</v>
      </c>
      <c r="C39" s="91"/>
      <c r="D39" s="91"/>
      <c r="E39" s="91"/>
      <c r="F39" s="91"/>
      <c r="G39" s="92" t="s">
        <v>30</v>
      </c>
      <c r="H39" s="92">
        <v>5</v>
      </c>
      <c r="I39" s="92">
        <v>2</v>
      </c>
      <c r="J39" s="92"/>
      <c r="K39" s="92">
        <v>52</v>
      </c>
      <c r="L39" s="92"/>
      <c r="M39" s="92"/>
      <c r="N39" s="98" t="s">
        <v>36</v>
      </c>
      <c r="O39" s="92"/>
      <c r="P39" s="92"/>
      <c r="Q39" s="92" t="s">
        <v>161</v>
      </c>
      <c r="R39" s="92" t="s">
        <v>85</v>
      </c>
      <c r="S39" s="92"/>
      <c r="T39" s="92"/>
      <c r="U39" s="92"/>
      <c r="V39" s="92"/>
      <c r="W39" s="98" t="s">
        <v>5</v>
      </c>
      <c r="X39" s="98" t="s">
        <v>6</v>
      </c>
      <c r="Y39" s="92" t="s">
        <v>36</v>
      </c>
      <c r="Z39" s="92" t="s">
        <v>31</v>
      </c>
      <c r="AA39" s="107"/>
    </row>
    <row r="40" spans="1:27" s="9" customFormat="1" ht="51" x14ac:dyDescent="0.25">
      <c r="A40" s="81" t="s">
        <v>252</v>
      </c>
      <c r="B40" s="92" t="s">
        <v>29</v>
      </c>
      <c r="C40" s="90"/>
      <c r="D40" s="93"/>
      <c r="E40" s="93"/>
      <c r="F40" s="93"/>
      <c r="G40" s="94" t="s">
        <v>30</v>
      </c>
      <c r="H40" s="94">
        <v>5</v>
      </c>
      <c r="I40" s="94">
        <v>2</v>
      </c>
      <c r="J40" s="94"/>
      <c r="K40" s="94">
        <v>52</v>
      </c>
      <c r="L40" s="94"/>
      <c r="M40" s="94"/>
      <c r="N40" s="98" t="s">
        <v>49</v>
      </c>
      <c r="O40" s="94"/>
      <c r="P40" s="94"/>
      <c r="Q40" s="92" t="s">
        <v>161</v>
      </c>
      <c r="R40" s="92" t="s">
        <v>85</v>
      </c>
      <c r="S40" s="94"/>
      <c r="T40" s="94"/>
      <c r="U40" s="94"/>
      <c r="V40" s="94"/>
      <c r="W40" s="98" t="s">
        <v>5</v>
      </c>
      <c r="X40" s="98" t="s">
        <v>6</v>
      </c>
      <c r="Y40" s="92" t="s">
        <v>49</v>
      </c>
      <c r="Z40" s="92" t="s">
        <v>31</v>
      </c>
      <c r="AA40" s="96"/>
    </row>
    <row r="41" spans="1:27" s="9" customFormat="1" x14ac:dyDescent="0.25">
      <c r="A41" s="140" t="s">
        <v>0</v>
      </c>
      <c r="B41" s="141"/>
      <c r="C41" s="141"/>
      <c r="D41" s="141"/>
      <c r="E41" s="141"/>
      <c r="F41" s="141"/>
      <c r="G41" s="141"/>
      <c r="H41" s="142"/>
      <c r="I41" s="23">
        <f>SUM(I37:I40)</f>
        <v>6</v>
      </c>
      <c r="J41" s="23"/>
      <c r="K41" s="23">
        <f t="shared" ref="K41" si="5">SUM(K37:K40)</f>
        <v>156</v>
      </c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8"/>
      <c r="Z41" s="28"/>
      <c r="AA41" s="28"/>
    </row>
    <row r="42" spans="1:27" s="9" customFormat="1" ht="63.75" x14ac:dyDescent="0.25">
      <c r="A42" s="81" t="s">
        <v>253</v>
      </c>
      <c r="B42" s="108" t="s">
        <v>50</v>
      </c>
      <c r="C42" s="112"/>
      <c r="D42" s="113"/>
      <c r="E42" s="114"/>
      <c r="F42" s="106"/>
      <c r="G42" s="114" t="s">
        <v>30</v>
      </c>
      <c r="H42" s="114">
        <v>5</v>
      </c>
      <c r="I42" s="114">
        <v>1</v>
      </c>
      <c r="J42" s="114"/>
      <c r="K42" s="114">
        <v>26</v>
      </c>
      <c r="L42" s="114">
        <v>26</v>
      </c>
      <c r="M42" s="114"/>
      <c r="N42" s="114" t="s">
        <v>31</v>
      </c>
      <c r="O42" s="115"/>
      <c r="P42" s="114"/>
      <c r="Q42" s="114" t="s">
        <v>51</v>
      </c>
      <c r="R42" s="114" t="s">
        <v>52</v>
      </c>
      <c r="S42" s="114"/>
      <c r="T42" s="115"/>
      <c r="U42" s="115"/>
      <c r="V42" s="115"/>
      <c r="W42" s="114" t="s">
        <v>5</v>
      </c>
      <c r="X42" s="114" t="s">
        <v>6</v>
      </c>
      <c r="Y42" s="114" t="s">
        <v>53</v>
      </c>
      <c r="Z42" s="114" t="s">
        <v>35</v>
      </c>
      <c r="AA42" s="116"/>
    </row>
    <row r="43" spans="1:27" s="9" customFormat="1" ht="63.75" x14ac:dyDescent="0.25">
      <c r="A43" s="81" t="s">
        <v>253</v>
      </c>
      <c r="B43" s="108" t="s">
        <v>50</v>
      </c>
      <c r="C43" s="112"/>
      <c r="D43" s="113"/>
      <c r="E43" s="114"/>
      <c r="F43" s="106"/>
      <c r="G43" s="114" t="s">
        <v>30</v>
      </c>
      <c r="H43" s="114">
        <v>5</v>
      </c>
      <c r="I43" s="114">
        <v>1</v>
      </c>
      <c r="J43" s="114"/>
      <c r="K43" s="114">
        <v>26</v>
      </c>
      <c r="L43" s="114">
        <v>26</v>
      </c>
      <c r="M43" s="114"/>
      <c r="N43" s="114"/>
      <c r="O43" s="114" t="s">
        <v>31</v>
      </c>
      <c r="P43" s="114"/>
      <c r="Q43" s="114" t="s">
        <v>51</v>
      </c>
      <c r="R43" s="114" t="s">
        <v>52</v>
      </c>
      <c r="S43" s="114"/>
      <c r="T43" s="115"/>
      <c r="U43" s="115"/>
      <c r="V43" s="115"/>
      <c r="W43" s="114" t="s">
        <v>5</v>
      </c>
      <c r="X43" s="114" t="s">
        <v>6</v>
      </c>
      <c r="Y43" s="114" t="s">
        <v>53</v>
      </c>
      <c r="Z43" s="114" t="s">
        <v>35</v>
      </c>
      <c r="AA43" s="84"/>
    </row>
    <row r="44" spans="1:27" s="9" customFormat="1" ht="63.75" x14ac:dyDescent="0.25">
      <c r="A44" s="81" t="s">
        <v>254</v>
      </c>
      <c r="B44" s="108" t="s">
        <v>54</v>
      </c>
      <c r="C44" s="112"/>
      <c r="D44" s="113"/>
      <c r="E44" s="114"/>
      <c r="F44" s="106"/>
      <c r="G44" s="114" t="s">
        <v>30</v>
      </c>
      <c r="H44" s="114">
        <v>5</v>
      </c>
      <c r="I44" s="114">
        <v>1</v>
      </c>
      <c r="J44" s="114"/>
      <c r="K44" s="114">
        <v>26</v>
      </c>
      <c r="L44" s="114">
        <v>26</v>
      </c>
      <c r="M44" s="114"/>
      <c r="N44" s="114" t="s">
        <v>107</v>
      </c>
      <c r="O44" s="115"/>
      <c r="P44" s="114"/>
      <c r="Q44" s="114" t="s">
        <v>51</v>
      </c>
      <c r="R44" s="114" t="s">
        <v>52</v>
      </c>
      <c r="S44" s="114"/>
      <c r="T44" s="115"/>
      <c r="U44" s="115"/>
      <c r="V44" s="115"/>
      <c r="W44" s="114" t="s">
        <v>5</v>
      </c>
      <c r="X44" s="114" t="s">
        <v>6</v>
      </c>
      <c r="Y44" s="114" t="s">
        <v>6</v>
      </c>
      <c r="Z44" s="114" t="s">
        <v>53</v>
      </c>
      <c r="AA44" s="84"/>
    </row>
    <row r="45" spans="1:27" s="9" customFormat="1" ht="63.75" x14ac:dyDescent="0.25">
      <c r="A45" s="81" t="s">
        <v>254</v>
      </c>
      <c r="B45" s="108" t="s">
        <v>54</v>
      </c>
      <c r="C45" s="112"/>
      <c r="D45" s="113"/>
      <c r="E45" s="114"/>
      <c r="F45" s="106"/>
      <c r="G45" s="114" t="s">
        <v>30</v>
      </c>
      <c r="H45" s="114">
        <v>5</v>
      </c>
      <c r="I45" s="114">
        <v>1</v>
      </c>
      <c r="J45" s="114"/>
      <c r="K45" s="114">
        <v>26</v>
      </c>
      <c r="L45" s="114">
        <v>26</v>
      </c>
      <c r="M45" s="114"/>
      <c r="N45" s="117"/>
      <c r="O45" s="114" t="s">
        <v>107</v>
      </c>
      <c r="P45" s="114"/>
      <c r="Q45" s="114" t="s">
        <v>51</v>
      </c>
      <c r="R45" s="114" t="s">
        <v>52</v>
      </c>
      <c r="S45" s="114"/>
      <c r="T45" s="115"/>
      <c r="U45" s="115"/>
      <c r="V45" s="115"/>
      <c r="W45" s="114" t="s">
        <v>5</v>
      </c>
      <c r="X45" s="114" t="s">
        <v>6</v>
      </c>
      <c r="Y45" s="114" t="s">
        <v>6</v>
      </c>
      <c r="Z45" s="114" t="s">
        <v>53</v>
      </c>
      <c r="AA45" s="85"/>
    </row>
    <row r="46" spans="1:27" s="9" customFormat="1" ht="63.75" x14ac:dyDescent="0.25">
      <c r="A46" s="81" t="s">
        <v>253</v>
      </c>
      <c r="B46" s="108" t="s">
        <v>54</v>
      </c>
      <c r="C46" s="112"/>
      <c r="D46" s="113"/>
      <c r="E46" s="114"/>
      <c r="F46" s="106"/>
      <c r="G46" s="114" t="s">
        <v>30</v>
      </c>
      <c r="H46" s="114">
        <v>5</v>
      </c>
      <c r="I46" s="114">
        <v>1</v>
      </c>
      <c r="J46" s="114"/>
      <c r="K46" s="114">
        <v>26</v>
      </c>
      <c r="L46" s="114">
        <v>26</v>
      </c>
      <c r="M46" s="114"/>
      <c r="N46" s="114" t="s">
        <v>36</v>
      </c>
      <c r="O46" s="115"/>
      <c r="P46" s="114"/>
      <c r="Q46" s="114" t="s">
        <v>51</v>
      </c>
      <c r="R46" s="114" t="s">
        <v>52</v>
      </c>
      <c r="S46" s="114"/>
      <c r="T46" s="115"/>
      <c r="U46" s="115"/>
      <c r="V46" s="115"/>
      <c r="W46" s="114" t="s">
        <v>5</v>
      </c>
      <c r="X46" s="114" t="s">
        <v>6</v>
      </c>
      <c r="Y46" s="114" t="s">
        <v>6</v>
      </c>
      <c r="Z46" s="114" t="s">
        <v>53</v>
      </c>
      <c r="AA46" s="85"/>
    </row>
    <row r="47" spans="1:27" s="9" customFormat="1" ht="63.75" x14ac:dyDescent="0.25">
      <c r="A47" s="81" t="s">
        <v>253</v>
      </c>
      <c r="B47" s="108" t="s">
        <v>45</v>
      </c>
      <c r="C47" s="112"/>
      <c r="D47" s="113"/>
      <c r="E47" s="114"/>
      <c r="F47" s="106"/>
      <c r="G47" s="114" t="s">
        <v>30</v>
      </c>
      <c r="H47" s="114">
        <v>5</v>
      </c>
      <c r="I47" s="114">
        <v>1</v>
      </c>
      <c r="J47" s="114"/>
      <c r="K47" s="114">
        <v>26</v>
      </c>
      <c r="L47" s="114">
        <v>26</v>
      </c>
      <c r="M47" s="114"/>
      <c r="N47" s="114" t="s">
        <v>31</v>
      </c>
      <c r="O47" s="115"/>
      <c r="P47" s="114"/>
      <c r="Q47" s="114" t="s">
        <v>51</v>
      </c>
      <c r="R47" s="114" t="s">
        <v>52</v>
      </c>
      <c r="S47" s="114"/>
      <c r="T47" s="115"/>
      <c r="U47" s="115"/>
      <c r="V47" s="115"/>
      <c r="W47" s="114" t="s">
        <v>5</v>
      </c>
      <c r="X47" s="114" t="s">
        <v>6</v>
      </c>
      <c r="Y47" s="114" t="s">
        <v>148</v>
      </c>
      <c r="Z47" s="114" t="s">
        <v>149</v>
      </c>
      <c r="AA47" s="84"/>
    </row>
    <row r="48" spans="1:27" s="9" customFormat="1" x14ac:dyDescent="0.25">
      <c r="A48" s="140" t="s">
        <v>0</v>
      </c>
      <c r="B48" s="141"/>
      <c r="C48" s="141"/>
      <c r="D48" s="141"/>
      <c r="E48" s="141"/>
      <c r="F48" s="141"/>
      <c r="G48" s="141"/>
      <c r="H48" s="142"/>
      <c r="I48" s="23">
        <f>SUM(I42:I47)</f>
        <v>6</v>
      </c>
      <c r="J48" s="23"/>
      <c r="K48" s="23">
        <f t="shared" ref="K48:L48" si="6">SUM(K42:K47)</f>
        <v>156</v>
      </c>
      <c r="L48" s="23">
        <f t="shared" si="6"/>
        <v>156</v>
      </c>
      <c r="M48" s="23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30"/>
      <c r="Y48" s="27"/>
      <c r="Z48" s="27"/>
      <c r="AA48" s="27"/>
    </row>
    <row r="49" spans="1:27" s="9" customFormat="1" ht="76.5" x14ac:dyDescent="0.25">
      <c r="A49" s="81" t="s">
        <v>255</v>
      </c>
      <c r="B49" s="97" t="s">
        <v>55</v>
      </c>
      <c r="C49" s="97"/>
      <c r="D49" s="97"/>
      <c r="E49" s="97"/>
      <c r="F49" s="97"/>
      <c r="G49" s="98" t="s">
        <v>30</v>
      </c>
      <c r="H49" s="98">
        <v>5</v>
      </c>
      <c r="I49" s="98">
        <v>1</v>
      </c>
      <c r="J49" s="98"/>
      <c r="K49" s="98">
        <v>26</v>
      </c>
      <c r="L49" s="98"/>
      <c r="M49" s="98"/>
      <c r="N49" s="98" t="s">
        <v>31</v>
      </c>
      <c r="O49" s="98"/>
      <c r="P49" s="98"/>
      <c r="Q49" s="98" t="s">
        <v>32</v>
      </c>
      <c r="R49" s="98" t="s">
        <v>33</v>
      </c>
      <c r="S49" s="98"/>
      <c r="T49" s="98"/>
      <c r="U49" s="98"/>
      <c r="V49" s="98"/>
      <c r="W49" s="98" t="s">
        <v>5</v>
      </c>
      <c r="X49" s="98" t="s">
        <v>115</v>
      </c>
      <c r="Y49" s="98" t="s">
        <v>5</v>
      </c>
      <c r="Z49" s="98" t="s">
        <v>115</v>
      </c>
      <c r="AA49" s="110"/>
    </row>
    <row r="50" spans="1:27" s="9" customFormat="1" ht="76.5" x14ac:dyDescent="0.25">
      <c r="A50" s="81" t="s">
        <v>256</v>
      </c>
      <c r="B50" s="91" t="s">
        <v>56</v>
      </c>
      <c r="C50" s="91"/>
      <c r="D50" s="91"/>
      <c r="E50" s="91"/>
      <c r="F50" s="91"/>
      <c r="G50" s="92" t="s">
        <v>30</v>
      </c>
      <c r="H50" s="92">
        <v>5</v>
      </c>
      <c r="I50" s="92">
        <v>1</v>
      </c>
      <c r="J50" s="92"/>
      <c r="K50" s="92">
        <v>26</v>
      </c>
      <c r="L50" s="92">
        <v>26</v>
      </c>
      <c r="M50" s="92"/>
      <c r="N50" s="92" t="s">
        <v>36</v>
      </c>
      <c r="O50" s="92"/>
      <c r="P50" s="92"/>
      <c r="Q50" s="98" t="s">
        <v>32</v>
      </c>
      <c r="R50" s="98" t="s">
        <v>33</v>
      </c>
      <c r="S50" s="92"/>
      <c r="T50" s="92"/>
      <c r="U50" s="92"/>
      <c r="V50" s="92"/>
      <c r="W50" s="92" t="s">
        <v>82</v>
      </c>
      <c r="X50" s="92" t="s">
        <v>160</v>
      </c>
      <c r="Y50" s="92" t="s">
        <v>57</v>
      </c>
      <c r="Z50" s="92" t="s">
        <v>35</v>
      </c>
      <c r="AA50" s="95"/>
    </row>
    <row r="51" spans="1:27" s="9" customFormat="1" ht="76.5" x14ac:dyDescent="0.25">
      <c r="A51" s="81" t="s">
        <v>255</v>
      </c>
      <c r="B51" s="91" t="s">
        <v>58</v>
      </c>
      <c r="C51" s="91"/>
      <c r="D51" s="91"/>
      <c r="E51" s="91"/>
      <c r="F51" s="91"/>
      <c r="G51" s="92" t="s">
        <v>30</v>
      </c>
      <c r="H51" s="92">
        <v>5</v>
      </c>
      <c r="I51" s="92">
        <v>1</v>
      </c>
      <c r="J51" s="92"/>
      <c r="K51" s="92">
        <v>26</v>
      </c>
      <c r="L51" s="92"/>
      <c r="M51" s="92"/>
      <c r="N51" s="92" t="s">
        <v>186</v>
      </c>
      <c r="O51" s="92"/>
      <c r="P51" s="92"/>
      <c r="Q51" s="98" t="s">
        <v>32</v>
      </c>
      <c r="R51" s="98" t="s">
        <v>33</v>
      </c>
      <c r="S51" s="92"/>
      <c r="T51" s="92"/>
      <c r="U51" s="92"/>
      <c r="V51" s="92"/>
      <c r="W51" s="92" t="s">
        <v>5</v>
      </c>
      <c r="X51" s="92" t="s">
        <v>115</v>
      </c>
      <c r="Y51" s="92" t="s">
        <v>115</v>
      </c>
      <c r="Z51" s="92" t="s">
        <v>187</v>
      </c>
      <c r="AA51" s="107"/>
    </row>
    <row r="52" spans="1:27" s="9" customFormat="1" ht="76.5" x14ac:dyDescent="0.25">
      <c r="A52" s="81" t="s">
        <v>255</v>
      </c>
      <c r="B52" s="93" t="s">
        <v>59</v>
      </c>
      <c r="C52" s="93"/>
      <c r="D52" s="93"/>
      <c r="E52" s="93"/>
      <c r="F52" s="93"/>
      <c r="G52" s="94" t="s">
        <v>30</v>
      </c>
      <c r="H52" s="94">
        <v>5</v>
      </c>
      <c r="I52" s="94">
        <v>1</v>
      </c>
      <c r="J52" s="94"/>
      <c r="K52" s="94">
        <v>26</v>
      </c>
      <c r="L52" s="94"/>
      <c r="M52" s="94"/>
      <c r="N52" s="64"/>
      <c r="O52" s="94" t="s">
        <v>31</v>
      </c>
      <c r="P52" s="94"/>
      <c r="Q52" s="98" t="s">
        <v>33</v>
      </c>
      <c r="R52" s="98" t="s">
        <v>33</v>
      </c>
      <c r="S52" s="94" t="s">
        <v>161</v>
      </c>
      <c r="T52" s="94"/>
      <c r="U52" s="94"/>
      <c r="V52" s="94"/>
      <c r="W52" s="94" t="s">
        <v>5</v>
      </c>
      <c r="X52" s="94" t="s">
        <v>188</v>
      </c>
      <c r="Y52" s="94" t="s">
        <v>188</v>
      </c>
      <c r="Z52" s="65" t="s">
        <v>31</v>
      </c>
      <c r="AA52" s="118"/>
    </row>
    <row r="53" spans="1:27" s="9" customFormat="1" ht="76.5" x14ac:dyDescent="0.25">
      <c r="A53" s="81" t="s">
        <v>256</v>
      </c>
      <c r="B53" s="93" t="s">
        <v>60</v>
      </c>
      <c r="C53" s="93"/>
      <c r="D53" s="93"/>
      <c r="E53" s="93"/>
      <c r="F53" s="93"/>
      <c r="G53" s="94" t="s">
        <v>30</v>
      </c>
      <c r="H53" s="94">
        <v>5</v>
      </c>
      <c r="I53" s="94">
        <v>1</v>
      </c>
      <c r="J53" s="94"/>
      <c r="K53" s="94">
        <v>26</v>
      </c>
      <c r="L53" s="94"/>
      <c r="M53" s="94"/>
      <c r="N53" s="94" t="s">
        <v>31</v>
      </c>
      <c r="O53" s="94"/>
      <c r="P53" s="94"/>
      <c r="Q53" s="98" t="s">
        <v>33</v>
      </c>
      <c r="R53" s="98" t="s">
        <v>33</v>
      </c>
      <c r="S53" s="94" t="s">
        <v>161</v>
      </c>
      <c r="T53" s="94"/>
      <c r="U53" s="94"/>
      <c r="V53" s="94"/>
      <c r="W53" s="94" t="s">
        <v>5</v>
      </c>
      <c r="X53" s="94" t="s">
        <v>61</v>
      </c>
      <c r="Y53" s="94" t="s">
        <v>61</v>
      </c>
      <c r="Z53" s="65" t="s">
        <v>35</v>
      </c>
      <c r="AA53" s="96"/>
    </row>
    <row r="54" spans="1:27" s="9" customFormat="1" x14ac:dyDescent="0.25">
      <c r="A54" s="140" t="s">
        <v>0</v>
      </c>
      <c r="B54" s="141"/>
      <c r="C54" s="141"/>
      <c r="D54" s="141"/>
      <c r="E54" s="141"/>
      <c r="F54" s="141"/>
      <c r="G54" s="141"/>
      <c r="H54" s="142"/>
      <c r="I54" s="40">
        <f>SUM(I49:I53)</f>
        <v>5</v>
      </c>
      <c r="J54" s="40"/>
      <c r="K54" s="40">
        <f t="shared" ref="K54:L54" si="7">SUM(K49:K53)</f>
        <v>130</v>
      </c>
      <c r="L54" s="40">
        <f t="shared" si="7"/>
        <v>26</v>
      </c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22"/>
      <c r="Y54" s="40"/>
      <c r="Z54" s="22"/>
      <c r="AA54" s="40"/>
    </row>
    <row r="55" spans="1:27" s="9" customFormat="1" ht="63.75" x14ac:dyDescent="0.25">
      <c r="A55" s="81" t="s">
        <v>257</v>
      </c>
      <c r="B55" s="98" t="s">
        <v>29</v>
      </c>
      <c r="C55" s="97"/>
      <c r="D55" s="97"/>
      <c r="E55" s="97"/>
      <c r="F55" s="97"/>
      <c r="G55" s="98" t="s">
        <v>30</v>
      </c>
      <c r="H55" s="98">
        <v>5</v>
      </c>
      <c r="I55" s="98">
        <v>1</v>
      </c>
      <c r="J55" s="98"/>
      <c r="K55" s="98">
        <v>26</v>
      </c>
      <c r="L55" s="98"/>
      <c r="M55" s="98"/>
      <c r="N55" s="98" t="s">
        <v>168</v>
      </c>
      <c r="O55" s="98"/>
      <c r="P55" s="98"/>
      <c r="Q55" s="98" t="s">
        <v>32</v>
      </c>
      <c r="R55" s="98" t="s">
        <v>33</v>
      </c>
      <c r="S55" s="98"/>
      <c r="T55" s="98"/>
      <c r="U55" s="98"/>
      <c r="V55" s="98"/>
      <c r="W55" s="98" t="s">
        <v>5</v>
      </c>
      <c r="X55" s="98" t="s">
        <v>6</v>
      </c>
      <c r="Y55" s="92" t="s">
        <v>31</v>
      </c>
      <c r="Z55" s="92" t="s">
        <v>62</v>
      </c>
      <c r="AA55" s="110"/>
    </row>
    <row r="56" spans="1:27" s="9" customFormat="1" x14ac:dyDescent="0.25">
      <c r="A56" s="140" t="s">
        <v>0</v>
      </c>
      <c r="B56" s="141"/>
      <c r="C56" s="141"/>
      <c r="D56" s="141"/>
      <c r="E56" s="141"/>
      <c r="F56" s="141"/>
      <c r="G56" s="141"/>
      <c r="H56" s="142"/>
      <c r="I56" s="40">
        <f>SUM(I55)</f>
        <v>1</v>
      </c>
      <c r="J56" s="40"/>
      <c r="K56" s="40">
        <f t="shared" ref="K56:M56" si="8">SUM(K55)</f>
        <v>26</v>
      </c>
      <c r="L56" s="40">
        <f t="shared" si="8"/>
        <v>0</v>
      </c>
      <c r="M56" s="40">
        <f t="shared" si="8"/>
        <v>0</v>
      </c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22"/>
      <c r="Y56" s="40"/>
      <c r="Z56" s="22"/>
      <c r="AA56" s="40"/>
    </row>
    <row r="57" spans="1:27" s="9" customFormat="1" ht="51" x14ac:dyDescent="0.25">
      <c r="A57" s="80" t="s">
        <v>216</v>
      </c>
      <c r="B57" s="97"/>
      <c r="C57" s="97">
        <v>213070</v>
      </c>
      <c r="D57" s="97" t="s">
        <v>63</v>
      </c>
      <c r="E57" s="97">
        <v>2130701</v>
      </c>
      <c r="F57" s="97" t="s">
        <v>64</v>
      </c>
      <c r="G57" s="98" t="s">
        <v>30</v>
      </c>
      <c r="H57" s="98">
        <v>5</v>
      </c>
      <c r="I57" s="98">
        <v>1</v>
      </c>
      <c r="J57" s="98" t="s">
        <v>174</v>
      </c>
      <c r="K57" s="98">
        <v>26</v>
      </c>
      <c r="L57" s="98"/>
      <c r="M57" s="98">
        <v>26</v>
      </c>
      <c r="N57" s="98"/>
      <c r="O57" s="98" t="s">
        <v>31</v>
      </c>
      <c r="P57" s="98"/>
      <c r="Q57" s="98" t="s">
        <v>161</v>
      </c>
      <c r="R57" s="98" t="s">
        <v>161</v>
      </c>
      <c r="S57" s="98"/>
      <c r="T57" s="98"/>
      <c r="U57" s="98"/>
      <c r="V57" s="98"/>
      <c r="W57" s="98" t="s">
        <v>160</v>
      </c>
      <c r="X57" s="98" t="s">
        <v>61</v>
      </c>
      <c r="Y57" s="92"/>
      <c r="Z57" s="92"/>
      <c r="AA57" s="100"/>
    </row>
    <row r="58" spans="1:27" s="9" customFormat="1" x14ac:dyDescent="0.25">
      <c r="A58" s="140" t="s">
        <v>0</v>
      </c>
      <c r="B58" s="141"/>
      <c r="C58" s="141"/>
      <c r="D58" s="141"/>
      <c r="E58" s="141"/>
      <c r="F58" s="141"/>
      <c r="G58" s="141"/>
      <c r="H58" s="142"/>
      <c r="I58" s="40">
        <f>SUM(I57)</f>
        <v>1</v>
      </c>
      <c r="J58" s="40"/>
      <c r="K58" s="40">
        <f t="shared" ref="K58:M58" si="9">SUM(K57)</f>
        <v>26</v>
      </c>
      <c r="L58" s="40">
        <f t="shared" si="9"/>
        <v>0</v>
      </c>
      <c r="M58" s="40">
        <f t="shared" si="9"/>
        <v>26</v>
      </c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27"/>
      <c r="AA58" s="28"/>
    </row>
    <row r="59" spans="1:27" s="9" customFormat="1" ht="51" x14ac:dyDescent="0.25">
      <c r="A59" s="81" t="s">
        <v>258</v>
      </c>
      <c r="B59" s="108" t="s">
        <v>50</v>
      </c>
      <c r="C59" s="112"/>
      <c r="D59" s="113"/>
      <c r="E59" s="112"/>
      <c r="F59" s="113"/>
      <c r="G59" s="112" t="s">
        <v>30</v>
      </c>
      <c r="H59" s="112">
        <v>5</v>
      </c>
      <c r="I59" s="114">
        <v>1</v>
      </c>
      <c r="J59" s="114"/>
      <c r="K59" s="114">
        <v>26</v>
      </c>
      <c r="L59" s="114">
        <v>26</v>
      </c>
      <c r="M59" s="114"/>
      <c r="N59" s="114" t="s">
        <v>31</v>
      </c>
      <c r="O59" s="115"/>
      <c r="P59" s="114"/>
      <c r="Q59" s="114" t="s">
        <v>39</v>
      </c>
      <c r="R59" s="114" t="s">
        <v>39</v>
      </c>
      <c r="S59" s="114"/>
      <c r="T59" s="115"/>
      <c r="U59" s="115"/>
      <c r="V59" s="115"/>
      <c r="W59" s="67" t="s">
        <v>160</v>
      </c>
      <c r="X59" s="114" t="s">
        <v>34</v>
      </c>
      <c r="Y59" s="114" t="s">
        <v>53</v>
      </c>
      <c r="Z59" s="114" t="s">
        <v>35</v>
      </c>
      <c r="AA59" s="84"/>
    </row>
    <row r="60" spans="1:27" s="9" customFormat="1" x14ac:dyDescent="0.25">
      <c r="A60" s="162" t="s">
        <v>0</v>
      </c>
      <c r="B60" s="162"/>
      <c r="C60" s="162"/>
      <c r="D60" s="162"/>
      <c r="E60" s="162"/>
      <c r="F60" s="162"/>
      <c r="G60" s="162"/>
      <c r="H60" s="162"/>
      <c r="I60" s="40">
        <f>SUM(I59)</f>
        <v>1</v>
      </c>
      <c r="J60" s="40">
        <f t="shared" ref="J60:N60" si="10">SUM(J59)</f>
        <v>0</v>
      </c>
      <c r="K60" s="40">
        <f t="shared" si="10"/>
        <v>26</v>
      </c>
      <c r="L60" s="40">
        <f t="shared" si="10"/>
        <v>26</v>
      </c>
      <c r="M60" s="40">
        <f t="shared" si="10"/>
        <v>0</v>
      </c>
      <c r="N60" s="40">
        <f t="shared" si="10"/>
        <v>0</v>
      </c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7"/>
      <c r="Z60" s="28"/>
      <c r="AA60" s="27"/>
    </row>
    <row r="61" spans="1:27" s="83" customFormat="1" ht="76.5" x14ac:dyDescent="0.2">
      <c r="A61" s="81" t="s">
        <v>243</v>
      </c>
      <c r="B61" s="91"/>
      <c r="C61" s="91">
        <v>523050</v>
      </c>
      <c r="D61" s="91" t="s">
        <v>37</v>
      </c>
      <c r="E61" s="91">
        <v>5230501</v>
      </c>
      <c r="F61" s="91" t="s">
        <v>38</v>
      </c>
      <c r="G61" s="92" t="s">
        <v>30</v>
      </c>
      <c r="H61" s="92">
        <v>5</v>
      </c>
      <c r="I61" s="92">
        <v>1</v>
      </c>
      <c r="J61" s="92" t="s">
        <v>174</v>
      </c>
      <c r="K61" s="92">
        <v>26</v>
      </c>
      <c r="L61" s="92"/>
      <c r="M61" s="92">
        <v>26</v>
      </c>
      <c r="N61" s="92"/>
      <c r="O61" s="92" t="s">
        <v>107</v>
      </c>
      <c r="P61" s="92"/>
      <c r="Q61" s="92" t="s">
        <v>39</v>
      </c>
      <c r="R61" s="92" t="s">
        <v>39</v>
      </c>
      <c r="S61" s="92"/>
      <c r="T61" s="92"/>
      <c r="U61" s="92"/>
      <c r="V61" s="92"/>
      <c r="W61" s="92" t="s">
        <v>6</v>
      </c>
      <c r="X61" s="92" t="s">
        <v>147</v>
      </c>
      <c r="Y61" s="92"/>
      <c r="Z61" s="92"/>
      <c r="AA61" s="92"/>
    </row>
    <row r="62" spans="1:27" s="83" customFormat="1" ht="76.5" x14ac:dyDescent="0.2">
      <c r="A62" s="81" t="s">
        <v>243</v>
      </c>
      <c r="B62" s="91"/>
      <c r="C62" s="91">
        <v>522010</v>
      </c>
      <c r="D62" s="91" t="s">
        <v>65</v>
      </c>
      <c r="E62" s="91">
        <v>5250103</v>
      </c>
      <c r="F62" s="91" t="s">
        <v>66</v>
      </c>
      <c r="G62" s="92" t="s">
        <v>30</v>
      </c>
      <c r="H62" s="92">
        <v>5</v>
      </c>
      <c r="I62" s="92">
        <v>1</v>
      </c>
      <c r="J62" s="92" t="s">
        <v>174</v>
      </c>
      <c r="K62" s="92">
        <v>26</v>
      </c>
      <c r="L62" s="92"/>
      <c r="M62" s="92">
        <v>26</v>
      </c>
      <c r="N62" s="92"/>
      <c r="O62" s="92"/>
      <c r="P62" s="92" t="s">
        <v>31</v>
      </c>
      <c r="Q62" s="92" t="s">
        <v>39</v>
      </c>
      <c r="R62" s="92" t="s">
        <v>39</v>
      </c>
      <c r="S62" s="92"/>
      <c r="T62" s="92"/>
      <c r="U62" s="92"/>
      <c r="V62" s="92"/>
      <c r="W62" s="92" t="s">
        <v>6</v>
      </c>
      <c r="X62" s="92" t="s">
        <v>147</v>
      </c>
      <c r="Y62" s="92"/>
      <c r="Z62" s="92"/>
      <c r="AA62" s="92"/>
    </row>
    <row r="63" spans="1:27" s="83" customFormat="1" ht="76.5" x14ac:dyDescent="0.2">
      <c r="A63" s="81" t="s">
        <v>229</v>
      </c>
      <c r="B63" s="91"/>
      <c r="C63" s="91">
        <v>522010</v>
      </c>
      <c r="D63" s="91" t="s">
        <v>125</v>
      </c>
      <c r="E63" s="91">
        <v>5220103</v>
      </c>
      <c r="F63" s="91" t="s">
        <v>126</v>
      </c>
      <c r="G63" s="104" t="s">
        <v>80</v>
      </c>
      <c r="H63" s="92">
        <v>5</v>
      </c>
      <c r="I63" s="92">
        <v>0.5</v>
      </c>
      <c r="J63" s="92" t="s">
        <v>174</v>
      </c>
      <c r="K63" s="92">
        <v>13</v>
      </c>
      <c r="L63" s="92"/>
      <c r="M63" s="92">
        <v>13</v>
      </c>
      <c r="N63" s="92"/>
      <c r="O63" s="92"/>
      <c r="P63" s="92" t="s">
        <v>31</v>
      </c>
      <c r="Q63" s="92" t="s">
        <v>39</v>
      </c>
      <c r="R63" s="92" t="s">
        <v>39</v>
      </c>
      <c r="S63" s="92"/>
      <c r="T63" s="92"/>
      <c r="U63" s="92"/>
      <c r="V63" s="92"/>
      <c r="W63" s="92" t="s">
        <v>6</v>
      </c>
      <c r="X63" s="92" t="s">
        <v>147</v>
      </c>
      <c r="Y63" s="92"/>
      <c r="Z63" s="92"/>
      <c r="AA63" s="92"/>
    </row>
    <row r="64" spans="1:27" s="83" customFormat="1" ht="76.5" x14ac:dyDescent="0.2">
      <c r="A64" s="81" t="s">
        <v>229</v>
      </c>
      <c r="B64" s="91"/>
      <c r="C64" s="91">
        <v>521010</v>
      </c>
      <c r="D64" s="91" t="s">
        <v>98</v>
      </c>
      <c r="E64" s="91">
        <v>5210105</v>
      </c>
      <c r="F64" s="91" t="s">
        <v>99</v>
      </c>
      <c r="G64" s="104" t="s">
        <v>80</v>
      </c>
      <c r="H64" s="92">
        <v>5</v>
      </c>
      <c r="I64" s="92">
        <v>0.5</v>
      </c>
      <c r="J64" s="92" t="s">
        <v>174</v>
      </c>
      <c r="K64" s="92">
        <v>13</v>
      </c>
      <c r="L64" s="92"/>
      <c r="M64" s="92">
        <v>13</v>
      </c>
      <c r="N64" s="92"/>
      <c r="O64" s="92"/>
      <c r="P64" s="92" t="s">
        <v>31</v>
      </c>
      <c r="Q64" s="92" t="s">
        <v>39</v>
      </c>
      <c r="R64" s="92" t="s">
        <v>39</v>
      </c>
      <c r="S64" s="92"/>
      <c r="T64" s="92"/>
      <c r="U64" s="92"/>
      <c r="V64" s="92"/>
      <c r="W64" s="92" t="s">
        <v>6</v>
      </c>
      <c r="X64" s="92" t="s">
        <v>147</v>
      </c>
      <c r="Y64" s="92"/>
      <c r="Z64" s="92"/>
      <c r="AA64" s="92"/>
    </row>
    <row r="65" spans="1:27" s="9" customFormat="1" x14ac:dyDescent="0.25">
      <c r="A65" s="140" t="s">
        <v>0</v>
      </c>
      <c r="B65" s="141"/>
      <c r="C65" s="141"/>
      <c r="D65" s="141"/>
      <c r="E65" s="141"/>
      <c r="F65" s="141"/>
      <c r="G65" s="141"/>
      <c r="H65" s="142"/>
      <c r="I65" s="40">
        <f>SUM(I61:I64)</f>
        <v>3</v>
      </c>
      <c r="J65" s="40"/>
      <c r="K65" s="40">
        <f>SUM(K61:K64)</f>
        <v>78</v>
      </c>
      <c r="L65" s="40">
        <f>SUM(L61:L64)</f>
        <v>0</v>
      </c>
      <c r="M65" s="40">
        <f>SUM(M61:M64)</f>
        <v>78</v>
      </c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7"/>
      <c r="Z65" s="28"/>
      <c r="AA65" s="27"/>
    </row>
    <row r="66" spans="1:27" s="9" customFormat="1" ht="76.5" x14ac:dyDescent="0.25">
      <c r="A66" s="81" t="s">
        <v>259</v>
      </c>
      <c r="B66" s="97"/>
      <c r="C66" s="82">
        <v>346040</v>
      </c>
      <c r="D66" s="97" t="s">
        <v>221</v>
      </c>
      <c r="E66" s="98">
        <v>3460401</v>
      </c>
      <c r="F66" s="97" t="s">
        <v>222</v>
      </c>
      <c r="G66" s="98" t="s">
        <v>30</v>
      </c>
      <c r="H66" s="98">
        <v>5</v>
      </c>
      <c r="I66" s="98">
        <v>1</v>
      </c>
      <c r="J66" s="98" t="s">
        <v>174</v>
      </c>
      <c r="K66" s="98">
        <v>26</v>
      </c>
      <c r="L66" s="98"/>
      <c r="M66" s="98"/>
      <c r="N66" s="98"/>
      <c r="O66" s="98" t="s">
        <v>31</v>
      </c>
      <c r="P66" s="98"/>
      <c r="Q66" s="98" t="s">
        <v>39</v>
      </c>
      <c r="R66" s="98" t="s">
        <v>39</v>
      </c>
      <c r="S66" s="98"/>
      <c r="T66" s="98"/>
      <c r="U66" s="98"/>
      <c r="V66" s="98"/>
      <c r="W66" s="98" t="s">
        <v>5</v>
      </c>
      <c r="X66" s="98" t="s">
        <v>6</v>
      </c>
      <c r="Y66" s="92"/>
      <c r="Z66" s="92"/>
      <c r="AA66" s="99" t="s">
        <v>150</v>
      </c>
    </row>
    <row r="67" spans="1:27" s="9" customFormat="1" ht="76.5" x14ac:dyDescent="0.25">
      <c r="A67" s="81" t="s">
        <v>259</v>
      </c>
      <c r="B67" s="91"/>
      <c r="C67" s="92">
        <v>345120</v>
      </c>
      <c r="D67" s="91" t="s">
        <v>223</v>
      </c>
      <c r="E67" s="92">
        <v>3451204</v>
      </c>
      <c r="F67" s="91" t="s">
        <v>224</v>
      </c>
      <c r="G67" s="92" t="s">
        <v>30</v>
      </c>
      <c r="H67" s="92">
        <v>5</v>
      </c>
      <c r="I67" s="92">
        <v>1</v>
      </c>
      <c r="J67" s="92" t="s">
        <v>174</v>
      </c>
      <c r="K67" s="92">
        <v>26</v>
      </c>
      <c r="L67" s="92"/>
      <c r="M67" s="92"/>
      <c r="N67" s="92"/>
      <c r="O67" s="98" t="s">
        <v>31</v>
      </c>
      <c r="P67" s="92"/>
      <c r="Q67" s="92" t="s">
        <v>39</v>
      </c>
      <c r="R67" s="92" t="s">
        <v>39</v>
      </c>
      <c r="S67" s="92"/>
      <c r="T67" s="92"/>
      <c r="U67" s="92"/>
      <c r="V67" s="92"/>
      <c r="W67" s="98" t="s">
        <v>5</v>
      </c>
      <c r="X67" s="98" t="s">
        <v>6</v>
      </c>
      <c r="Y67" s="92"/>
      <c r="Z67" s="92"/>
      <c r="AA67" s="99"/>
    </row>
    <row r="68" spans="1:27" s="9" customFormat="1" ht="76.5" x14ac:dyDescent="0.25">
      <c r="A68" s="81" t="s">
        <v>259</v>
      </c>
      <c r="B68" s="91"/>
      <c r="C68" s="92">
        <v>344030</v>
      </c>
      <c r="D68" s="91" t="s">
        <v>225</v>
      </c>
      <c r="E68" s="92">
        <v>3440301</v>
      </c>
      <c r="F68" s="91" t="s">
        <v>226</v>
      </c>
      <c r="G68" s="92" t="s">
        <v>30</v>
      </c>
      <c r="H68" s="92">
        <v>5</v>
      </c>
      <c r="I68" s="92">
        <v>1</v>
      </c>
      <c r="J68" s="98" t="s">
        <v>174</v>
      </c>
      <c r="K68" s="92">
        <v>26</v>
      </c>
      <c r="L68" s="92"/>
      <c r="M68" s="92"/>
      <c r="N68" s="92"/>
      <c r="O68" s="98" t="s">
        <v>31</v>
      </c>
      <c r="P68" s="92"/>
      <c r="Q68" s="92" t="s">
        <v>39</v>
      </c>
      <c r="R68" s="92" t="s">
        <v>39</v>
      </c>
      <c r="S68" s="92"/>
      <c r="T68" s="92"/>
      <c r="U68" s="92"/>
      <c r="V68" s="92"/>
      <c r="W68" s="98" t="s">
        <v>5</v>
      </c>
      <c r="X68" s="98" t="s">
        <v>6</v>
      </c>
      <c r="Y68" s="92"/>
      <c r="Z68" s="92"/>
      <c r="AA68" s="99"/>
    </row>
    <row r="69" spans="1:27" s="9" customFormat="1" ht="85.5" customHeight="1" x14ac:dyDescent="0.25">
      <c r="A69" s="81" t="s">
        <v>260</v>
      </c>
      <c r="B69" s="93"/>
      <c r="C69" s="92">
        <v>482010</v>
      </c>
      <c r="D69" s="91" t="s">
        <v>227</v>
      </c>
      <c r="E69" s="92">
        <v>4820101</v>
      </c>
      <c r="F69" s="91" t="s">
        <v>228</v>
      </c>
      <c r="G69" s="94" t="s">
        <v>30</v>
      </c>
      <c r="H69" s="94">
        <v>5</v>
      </c>
      <c r="I69" s="94">
        <v>1</v>
      </c>
      <c r="J69" s="98" t="s">
        <v>174</v>
      </c>
      <c r="K69" s="94">
        <v>26</v>
      </c>
      <c r="L69" s="94"/>
      <c r="M69" s="94">
        <v>26</v>
      </c>
      <c r="N69" s="94"/>
      <c r="O69" s="98" t="s">
        <v>31</v>
      </c>
      <c r="P69" s="94"/>
      <c r="Q69" s="94" t="s">
        <v>39</v>
      </c>
      <c r="R69" s="94" t="s">
        <v>39</v>
      </c>
      <c r="S69" s="94"/>
      <c r="T69" s="94"/>
      <c r="U69" s="94"/>
      <c r="V69" s="94"/>
      <c r="W69" s="94" t="s">
        <v>6</v>
      </c>
      <c r="X69" s="94" t="s">
        <v>160</v>
      </c>
      <c r="Y69" s="94"/>
      <c r="Z69" s="94"/>
      <c r="AA69" s="101"/>
    </row>
    <row r="70" spans="1:27" s="9" customFormat="1" x14ac:dyDescent="0.25">
      <c r="A70" s="140" t="s">
        <v>0</v>
      </c>
      <c r="B70" s="141"/>
      <c r="C70" s="141"/>
      <c r="D70" s="141"/>
      <c r="E70" s="141"/>
      <c r="F70" s="141"/>
      <c r="G70" s="141"/>
      <c r="H70" s="142"/>
      <c r="I70" s="40">
        <f>SUM(I66:I69)</f>
        <v>4</v>
      </c>
      <c r="J70" s="40"/>
      <c r="K70" s="40">
        <f t="shared" ref="K70:M70" si="11">SUM(K66:K69)</f>
        <v>104</v>
      </c>
      <c r="L70" s="40">
        <f t="shared" si="11"/>
        <v>0</v>
      </c>
      <c r="M70" s="40">
        <f t="shared" si="11"/>
        <v>26</v>
      </c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7"/>
      <c r="Z70" s="28"/>
      <c r="AA70" s="27"/>
    </row>
    <row r="71" spans="1:27" s="9" customFormat="1" ht="89.25" x14ac:dyDescent="0.25">
      <c r="A71" s="81" t="s">
        <v>261</v>
      </c>
      <c r="B71" s="97"/>
      <c r="C71" s="97">
        <v>582010</v>
      </c>
      <c r="D71" s="97" t="s">
        <v>70</v>
      </c>
      <c r="E71" s="97">
        <v>5820101</v>
      </c>
      <c r="F71" s="97" t="s">
        <v>71</v>
      </c>
      <c r="G71" s="98" t="s">
        <v>30</v>
      </c>
      <c r="H71" s="98">
        <v>5</v>
      </c>
      <c r="I71" s="98">
        <v>2</v>
      </c>
      <c r="J71" s="98" t="s">
        <v>174</v>
      </c>
      <c r="K71" s="98">
        <v>52</v>
      </c>
      <c r="L71" s="98"/>
      <c r="M71" s="98">
        <v>52</v>
      </c>
      <c r="N71" s="98"/>
      <c r="O71" s="98" t="s">
        <v>31</v>
      </c>
      <c r="P71" s="98"/>
      <c r="Q71" s="98" t="s">
        <v>41</v>
      </c>
      <c r="R71" s="98" t="s">
        <v>41</v>
      </c>
      <c r="S71" s="98"/>
      <c r="T71" s="98"/>
      <c r="U71" s="98"/>
      <c r="V71" s="98"/>
      <c r="W71" s="98" t="s">
        <v>5</v>
      </c>
      <c r="X71" s="98" t="s">
        <v>6</v>
      </c>
      <c r="Y71" s="92"/>
      <c r="Z71" s="92"/>
      <c r="AA71" s="110"/>
    </row>
    <row r="72" spans="1:27" s="9" customFormat="1" ht="89.25" x14ac:dyDescent="0.25">
      <c r="A72" s="81" t="s">
        <v>262</v>
      </c>
      <c r="B72" s="91"/>
      <c r="C72" s="91">
        <v>581010</v>
      </c>
      <c r="D72" s="91" t="s">
        <v>70</v>
      </c>
      <c r="E72" s="91">
        <v>5820103</v>
      </c>
      <c r="F72" s="91" t="s">
        <v>169</v>
      </c>
      <c r="G72" s="92" t="s">
        <v>30</v>
      </c>
      <c r="H72" s="92">
        <v>5</v>
      </c>
      <c r="I72" s="92">
        <v>1</v>
      </c>
      <c r="J72" s="92" t="s">
        <v>174</v>
      </c>
      <c r="K72" s="92">
        <v>26</v>
      </c>
      <c r="L72" s="92"/>
      <c r="M72" s="92">
        <v>26</v>
      </c>
      <c r="N72" s="92"/>
      <c r="O72" s="92" t="s">
        <v>31</v>
      </c>
      <c r="P72" s="92"/>
      <c r="Q72" s="92" t="s">
        <v>41</v>
      </c>
      <c r="R72" s="92" t="s">
        <v>41</v>
      </c>
      <c r="S72" s="92"/>
      <c r="T72" s="92"/>
      <c r="U72" s="92"/>
      <c r="V72" s="92"/>
      <c r="W72" s="92" t="s">
        <v>5</v>
      </c>
      <c r="X72" s="92" t="s">
        <v>6</v>
      </c>
      <c r="Y72" s="92"/>
      <c r="Z72" s="92"/>
      <c r="AA72" s="95"/>
    </row>
    <row r="73" spans="1:27" s="9" customFormat="1" x14ac:dyDescent="0.25">
      <c r="A73" s="140" t="s">
        <v>0</v>
      </c>
      <c r="B73" s="141"/>
      <c r="C73" s="141"/>
      <c r="D73" s="141"/>
      <c r="E73" s="141"/>
      <c r="F73" s="141"/>
      <c r="G73" s="141"/>
      <c r="H73" s="142"/>
      <c r="I73" s="40">
        <f>SUM(I71:I72)</f>
        <v>3</v>
      </c>
      <c r="J73" s="40"/>
      <c r="K73" s="40">
        <f t="shared" ref="K73" si="12">SUM(K71:K72)</f>
        <v>78</v>
      </c>
      <c r="L73" s="40">
        <f t="shared" ref="L73" si="13">SUM(L71:L72)</f>
        <v>0</v>
      </c>
      <c r="M73" s="40">
        <f t="shared" ref="M73" si="14">SUM(M71:M72)</f>
        <v>78</v>
      </c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7"/>
      <c r="Z73" s="28"/>
      <c r="AA73" s="27"/>
    </row>
    <row r="74" spans="1:27" s="9" customFormat="1" ht="76.5" x14ac:dyDescent="0.25">
      <c r="A74" s="81" t="s">
        <v>263</v>
      </c>
      <c r="B74" s="91"/>
      <c r="C74" s="91">
        <v>811060</v>
      </c>
      <c r="D74" s="91" t="s">
        <v>74</v>
      </c>
      <c r="E74" s="91">
        <v>8110603</v>
      </c>
      <c r="F74" s="91" t="s">
        <v>127</v>
      </c>
      <c r="G74" s="92" t="s">
        <v>30</v>
      </c>
      <c r="H74" s="92">
        <v>5</v>
      </c>
      <c r="I74" s="92">
        <v>1</v>
      </c>
      <c r="J74" s="92" t="s">
        <v>174</v>
      </c>
      <c r="K74" s="92">
        <v>26</v>
      </c>
      <c r="L74" s="92"/>
      <c r="M74" s="92"/>
      <c r="N74" s="92"/>
      <c r="O74" s="92" t="s">
        <v>31</v>
      </c>
      <c r="P74" s="92"/>
      <c r="Q74" s="92" t="s">
        <v>39</v>
      </c>
      <c r="R74" s="92" t="s">
        <v>39</v>
      </c>
      <c r="S74" s="92"/>
      <c r="T74" s="92"/>
      <c r="U74" s="92"/>
      <c r="V74" s="92"/>
      <c r="W74" s="92" t="s">
        <v>148</v>
      </c>
      <c r="X74" s="92" t="s">
        <v>61</v>
      </c>
      <c r="Y74" s="92"/>
      <c r="Z74" s="92"/>
      <c r="AA74" s="95"/>
    </row>
    <row r="75" spans="1:27" s="9" customFormat="1" ht="76.5" x14ac:dyDescent="0.25">
      <c r="A75" s="81" t="s">
        <v>263</v>
      </c>
      <c r="B75" s="91"/>
      <c r="C75" s="91">
        <v>214010</v>
      </c>
      <c r="D75" s="91" t="s">
        <v>158</v>
      </c>
      <c r="E75" s="91">
        <v>2140112</v>
      </c>
      <c r="F75" s="91" t="s">
        <v>200</v>
      </c>
      <c r="G75" s="92" t="s">
        <v>30</v>
      </c>
      <c r="H75" s="92">
        <v>5</v>
      </c>
      <c r="I75" s="92">
        <v>0.5</v>
      </c>
      <c r="J75" s="92" t="s">
        <v>174</v>
      </c>
      <c r="K75" s="92">
        <v>13</v>
      </c>
      <c r="L75" s="92"/>
      <c r="M75" s="92">
        <v>13</v>
      </c>
      <c r="N75" s="98"/>
      <c r="O75" s="92" t="s">
        <v>31</v>
      </c>
      <c r="P75" s="92"/>
      <c r="Q75" s="92" t="s">
        <v>39</v>
      </c>
      <c r="R75" s="92" t="s">
        <v>39</v>
      </c>
      <c r="S75" s="92"/>
      <c r="T75" s="92"/>
      <c r="U75" s="92"/>
      <c r="V75" s="92"/>
      <c r="W75" s="92" t="s">
        <v>35</v>
      </c>
      <c r="X75" s="92" t="s">
        <v>61</v>
      </c>
      <c r="Y75" s="92"/>
      <c r="Z75" s="92"/>
      <c r="AA75" s="92"/>
    </row>
    <row r="76" spans="1:27" s="73" customFormat="1" ht="76.5" x14ac:dyDescent="0.25">
      <c r="A76" s="81" t="s">
        <v>263</v>
      </c>
      <c r="B76" s="91"/>
      <c r="C76" s="91">
        <v>812010</v>
      </c>
      <c r="D76" s="91" t="s">
        <v>97</v>
      </c>
      <c r="E76" s="91">
        <v>8120101</v>
      </c>
      <c r="F76" s="91" t="s">
        <v>75</v>
      </c>
      <c r="G76" s="92" t="s">
        <v>30</v>
      </c>
      <c r="H76" s="92">
        <v>5</v>
      </c>
      <c r="I76" s="92">
        <v>0.5</v>
      </c>
      <c r="J76" s="92" t="s">
        <v>174</v>
      </c>
      <c r="K76" s="92">
        <v>13</v>
      </c>
      <c r="L76" s="92"/>
      <c r="M76" s="92"/>
      <c r="N76" s="92"/>
      <c r="O76" s="92" t="s">
        <v>31</v>
      </c>
      <c r="P76" s="92"/>
      <c r="Q76" s="92" t="s">
        <v>39</v>
      </c>
      <c r="R76" s="92" t="s">
        <v>39</v>
      </c>
      <c r="S76" s="92"/>
      <c r="T76" s="92"/>
      <c r="U76" s="92"/>
      <c r="V76" s="92"/>
      <c r="W76" s="92" t="s">
        <v>199</v>
      </c>
      <c r="X76" s="92" t="s">
        <v>160</v>
      </c>
      <c r="Y76" s="92"/>
      <c r="Z76" s="92"/>
      <c r="AA76" s="92"/>
    </row>
    <row r="77" spans="1:27" s="9" customFormat="1" x14ac:dyDescent="0.25">
      <c r="A77" s="140" t="s">
        <v>0</v>
      </c>
      <c r="B77" s="141"/>
      <c r="C77" s="141"/>
      <c r="D77" s="141"/>
      <c r="E77" s="141"/>
      <c r="F77" s="141"/>
      <c r="G77" s="141"/>
      <c r="H77" s="142"/>
      <c r="I77" s="40">
        <f>SUM(I74:I76)</f>
        <v>2</v>
      </c>
      <c r="J77" s="40"/>
      <c r="K77" s="40">
        <f>SUM(K74:K76)</f>
        <v>52</v>
      </c>
      <c r="L77" s="40"/>
      <c r="M77" s="40">
        <f>SUM(M74:M76)</f>
        <v>13</v>
      </c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7"/>
      <c r="Z77" s="29"/>
      <c r="AA77" s="27"/>
    </row>
    <row r="78" spans="1:27" s="9" customFormat="1" ht="15.6" customHeight="1" thickBot="1" x14ac:dyDescent="0.3">
      <c r="A78" s="154" t="s">
        <v>43</v>
      </c>
      <c r="B78" s="155"/>
      <c r="C78" s="155"/>
      <c r="D78" s="155"/>
      <c r="E78" s="155"/>
      <c r="F78" s="155"/>
      <c r="G78" s="155"/>
      <c r="H78" s="156"/>
      <c r="I78" s="109">
        <f>SUM(I77,I73,I70,I65,I60,I58,I56,I54,I48,I41)</f>
        <v>32</v>
      </c>
      <c r="J78" s="109"/>
      <c r="K78" s="109">
        <f t="shared" ref="K78:M78" si="15">SUM(K77,K73,K70,K65,K60,K58,K56,K54,K48,K41)</f>
        <v>832</v>
      </c>
      <c r="L78" s="109">
        <f t="shared" si="15"/>
        <v>208</v>
      </c>
      <c r="M78" s="109">
        <f t="shared" si="15"/>
        <v>221</v>
      </c>
      <c r="N78" s="31"/>
      <c r="O78" s="31"/>
      <c r="P78" s="32"/>
      <c r="Q78" s="32"/>
      <c r="R78" s="31"/>
      <c r="S78" s="31"/>
      <c r="T78" s="33"/>
      <c r="U78" s="33"/>
      <c r="V78" s="33"/>
      <c r="W78" s="33"/>
      <c r="X78" s="33"/>
      <c r="Y78" s="33"/>
      <c r="Z78" s="32"/>
      <c r="AA78" s="33"/>
    </row>
    <row r="79" spans="1:27" s="9" customFormat="1" x14ac:dyDescent="0.25">
      <c r="A79" s="163" t="s">
        <v>128</v>
      </c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60"/>
    </row>
    <row r="80" spans="1:27" s="9" customFormat="1" ht="76.5" x14ac:dyDescent="0.25">
      <c r="A80" s="81" t="s">
        <v>264</v>
      </c>
      <c r="B80" s="91" t="s">
        <v>45</v>
      </c>
      <c r="C80" s="97"/>
      <c r="D80" s="97"/>
      <c r="E80" s="97"/>
      <c r="F80" s="97"/>
      <c r="G80" s="98" t="s">
        <v>30</v>
      </c>
      <c r="H80" s="98">
        <v>5</v>
      </c>
      <c r="I80" s="94">
        <v>1</v>
      </c>
      <c r="J80" s="92"/>
      <c r="K80" s="92">
        <v>26</v>
      </c>
      <c r="L80" s="92">
        <v>26</v>
      </c>
      <c r="M80" s="92"/>
      <c r="N80" s="98"/>
      <c r="O80" s="98" t="s">
        <v>31</v>
      </c>
      <c r="P80" s="98"/>
      <c r="Q80" s="92" t="s">
        <v>39</v>
      </c>
      <c r="R80" s="92" t="s">
        <v>39</v>
      </c>
      <c r="S80" s="98"/>
      <c r="T80" s="98"/>
      <c r="U80" s="98"/>
      <c r="V80" s="98"/>
      <c r="W80" s="92" t="s">
        <v>148</v>
      </c>
      <c r="X80" s="92" t="s">
        <v>149</v>
      </c>
      <c r="Y80" s="92" t="s">
        <v>148</v>
      </c>
      <c r="Z80" s="92" t="s">
        <v>149</v>
      </c>
      <c r="AA80" s="110"/>
    </row>
    <row r="81" spans="1:27" s="9" customFormat="1" ht="76.5" x14ac:dyDescent="0.25">
      <c r="A81" s="81" t="s">
        <v>264</v>
      </c>
      <c r="B81" s="91" t="s">
        <v>55</v>
      </c>
      <c r="C81" s="91"/>
      <c r="D81" s="91"/>
      <c r="E81" s="91"/>
      <c r="F81" s="91"/>
      <c r="G81" s="98" t="s">
        <v>30</v>
      </c>
      <c r="H81" s="98">
        <v>5</v>
      </c>
      <c r="I81" s="94">
        <v>1</v>
      </c>
      <c r="J81" s="92"/>
      <c r="K81" s="92">
        <v>26</v>
      </c>
      <c r="L81" s="92"/>
      <c r="M81" s="92"/>
      <c r="N81" s="92"/>
      <c r="O81" s="92"/>
      <c r="P81" s="92" t="s">
        <v>31</v>
      </c>
      <c r="Q81" s="92" t="s">
        <v>39</v>
      </c>
      <c r="R81" s="92" t="s">
        <v>39</v>
      </c>
      <c r="S81" s="92"/>
      <c r="T81" s="92"/>
      <c r="U81" s="92"/>
      <c r="V81" s="92"/>
      <c r="W81" s="92" t="s">
        <v>5</v>
      </c>
      <c r="X81" s="92" t="s">
        <v>115</v>
      </c>
      <c r="Y81" s="92" t="s">
        <v>5</v>
      </c>
      <c r="Z81" s="92" t="s">
        <v>115</v>
      </c>
      <c r="AA81" s="95"/>
    </row>
    <row r="82" spans="1:27" s="9" customFormat="1" ht="76.5" x14ac:dyDescent="0.25">
      <c r="A82" s="81" t="s">
        <v>264</v>
      </c>
      <c r="B82" s="91"/>
      <c r="C82" s="91">
        <v>213060</v>
      </c>
      <c r="D82" s="91" t="s">
        <v>113</v>
      </c>
      <c r="E82" s="91">
        <v>2130601</v>
      </c>
      <c r="F82" s="91" t="s">
        <v>114</v>
      </c>
      <c r="G82" s="98" t="s">
        <v>30</v>
      </c>
      <c r="H82" s="98">
        <v>5</v>
      </c>
      <c r="I82" s="94">
        <v>1</v>
      </c>
      <c r="J82" s="92" t="s">
        <v>174</v>
      </c>
      <c r="K82" s="92">
        <v>26</v>
      </c>
      <c r="L82" s="92"/>
      <c r="M82" s="92">
        <v>26</v>
      </c>
      <c r="N82" s="92"/>
      <c r="O82" s="92" t="s">
        <v>186</v>
      </c>
      <c r="P82" s="92"/>
      <c r="Q82" s="92" t="s">
        <v>39</v>
      </c>
      <c r="R82" s="92" t="s">
        <v>39</v>
      </c>
      <c r="S82" s="92"/>
      <c r="T82" s="92"/>
      <c r="U82" s="92"/>
      <c r="V82" s="92"/>
      <c r="W82" s="94" t="s">
        <v>6</v>
      </c>
      <c r="X82" s="94" t="s">
        <v>160</v>
      </c>
      <c r="Y82" s="92"/>
      <c r="Z82" s="92"/>
      <c r="AA82" s="107"/>
    </row>
    <row r="83" spans="1:27" s="9" customFormat="1" ht="76.5" x14ac:dyDescent="0.25">
      <c r="A83" s="81" t="s">
        <v>264</v>
      </c>
      <c r="B83" s="93"/>
      <c r="C83" s="102">
        <v>481020</v>
      </c>
      <c r="D83" s="103" t="s">
        <v>76</v>
      </c>
      <c r="E83" s="102">
        <v>4810201</v>
      </c>
      <c r="F83" s="91" t="s">
        <v>77</v>
      </c>
      <c r="G83" s="98" t="s">
        <v>30</v>
      </c>
      <c r="H83" s="98">
        <v>5</v>
      </c>
      <c r="I83" s="94">
        <v>1</v>
      </c>
      <c r="J83" s="94" t="s">
        <v>174</v>
      </c>
      <c r="K83" s="94">
        <v>26</v>
      </c>
      <c r="L83" s="94"/>
      <c r="M83" s="94">
        <v>26</v>
      </c>
      <c r="N83" s="94"/>
      <c r="O83" s="94" t="s">
        <v>31</v>
      </c>
      <c r="P83" s="94"/>
      <c r="Q83" s="92" t="s">
        <v>39</v>
      </c>
      <c r="R83" s="92" t="s">
        <v>39</v>
      </c>
      <c r="S83" s="94"/>
      <c r="T83" s="94"/>
      <c r="U83" s="94"/>
      <c r="V83" s="94"/>
      <c r="W83" s="94" t="s">
        <v>6</v>
      </c>
      <c r="X83" s="94" t="s">
        <v>34</v>
      </c>
      <c r="Y83" s="94"/>
      <c r="Z83" s="94"/>
      <c r="AA83" s="96"/>
    </row>
    <row r="84" spans="1:27" s="9" customFormat="1" x14ac:dyDescent="0.25">
      <c r="A84" s="140" t="s">
        <v>0</v>
      </c>
      <c r="B84" s="141"/>
      <c r="C84" s="141"/>
      <c r="D84" s="141"/>
      <c r="E84" s="141"/>
      <c r="F84" s="141"/>
      <c r="G84" s="141"/>
      <c r="H84" s="142"/>
      <c r="I84" s="40">
        <f>SUM(I80:I83)</f>
        <v>4</v>
      </c>
      <c r="J84" s="40"/>
      <c r="K84" s="40">
        <f>SUM(K80:K83)</f>
        <v>104</v>
      </c>
      <c r="L84" s="40">
        <f>SUM(L80:L83)</f>
        <v>26</v>
      </c>
      <c r="M84" s="40">
        <f>SUM(M80:M83)</f>
        <v>52</v>
      </c>
      <c r="N84" s="41"/>
      <c r="O84" s="41"/>
      <c r="P84" s="23"/>
      <c r="Q84" s="23"/>
      <c r="R84" s="41"/>
      <c r="S84" s="41"/>
      <c r="T84" s="23"/>
      <c r="U84" s="23"/>
      <c r="V84" s="23"/>
      <c r="W84" s="23"/>
      <c r="X84" s="23"/>
      <c r="Y84" s="22"/>
      <c r="Z84" s="40"/>
      <c r="AA84" s="22"/>
    </row>
    <row r="85" spans="1:27" s="9" customFormat="1" ht="51" x14ac:dyDescent="0.25">
      <c r="A85" s="106" t="s">
        <v>265</v>
      </c>
      <c r="B85" s="97" t="s">
        <v>242</v>
      </c>
      <c r="C85" s="97"/>
      <c r="D85" s="97"/>
      <c r="E85" s="97"/>
      <c r="F85" s="97"/>
      <c r="G85" s="98" t="s">
        <v>30</v>
      </c>
      <c r="H85" s="98">
        <v>5</v>
      </c>
      <c r="I85" s="98">
        <v>1</v>
      </c>
      <c r="J85" s="98"/>
      <c r="K85" s="98">
        <v>26</v>
      </c>
      <c r="L85" s="98">
        <v>26</v>
      </c>
      <c r="M85" s="98"/>
      <c r="N85" s="98"/>
      <c r="O85" s="98"/>
      <c r="P85" s="98" t="s">
        <v>31</v>
      </c>
      <c r="Q85" s="92" t="s">
        <v>212</v>
      </c>
      <c r="R85" s="92" t="s">
        <v>212</v>
      </c>
      <c r="S85" s="87"/>
      <c r="T85" s="98"/>
      <c r="U85" s="98"/>
      <c r="V85" s="98"/>
      <c r="W85" s="92" t="s">
        <v>148</v>
      </c>
      <c r="X85" s="92" t="s">
        <v>160</v>
      </c>
      <c r="Y85" s="92" t="s">
        <v>148</v>
      </c>
      <c r="Z85" s="92" t="s">
        <v>149</v>
      </c>
      <c r="AA85" s="110"/>
    </row>
    <row r="86" spans="1:27" s="9" customFormat="1" x14ac:dyDescent="0.25">
      <c r="A86" s="140" t="s">
        <v>0</v>
      </c>
      <c r="B86" s="141"/>
      <c r="C86" s="141"/>
      <c r="D86" s="141"/>
      <c r="E86" s="141"/>
      <c r="F86" s="141"/>
      <c r="G86" s="141"/>
      <c r="H86" s="142"/>
      <c r="I86" s="40">
        <f>SUM(I85:I85)</f>
        <v>1</v>
      </c>
      <c r="J86" s="40"/>
      <c r="K86" s="40">
        <f>SUM(K85:K85)</f>
        <v>26</v>
      </c>
      <c r="L86" s="40">
        <f>SUM(L85:L85)</f>
        <v>26</v>
      </c>
      <c r="M86" s="40"/>
      <c r="N86" s="27"/>
      <c r="O86" s="27"/>
      <c r="P86" s="28"/>
      <c r="Q86" s="29"/>
      <c r="R86" s="30"/>
      <c r="S86" s="30"/>
      <c r="T86" s="29"/>
      <c r="U86" s="29"/>
      <c r="V86" s="29"/>
      <c r="W86" s="29"/>
      <c r="X86" s="29"/>
      <c r="Y86" s="28"/>
      <c r="Z86" s="27"/>
      <c r="AA86" s="28"/>
    </row>
    <row r="87" spans="1:27" s="9" customFormat="1" ht="76.5" x14ac:dyDescent="0.25">
      <c r="A87" s="81" t="s">
        <v>266</v>
      </c>
      <c r="B87" s="97"/>
      <c r="C87" s="91">
        <v>812010</v>
      </c>
      <c r="D87" s="97" t="s">
        <v>97</v>
      </c>
      <c r="E87" s="97">
        <v>8120101</v>
      </c>
      <c r="F87" s="97" t="s">
        <v>196</v>
      </c>
      <c r="G87" s="98" t="s">
        <v>30</v>
      </c>
      <c r="H87" s="98">
        <v>5</v>
      </c>
      <c r="I87" s="98">
        <v>1</v>
      </c>
      <c r="J87" s="98" t="s">
        <v>174</v>
      </c>
      <c r="K87" s="98">
        <v>26</v>
      </c>
      <c r="L87" s="98"/>
      <c r="M87" s="98"/>
      <c r="N87" s="98"/>
      <c r="O87" s="98" t="s">
        <v>31</v>
      </c>
      <c r="P87" s="98"/>
      <c r="Q87" s="98" t="s">
        <v>39</v>
      </c>
      <c r="R87" s="98" t="s">
        <v>39</v>
      </c>
      <c r="S87" s="98"/>
      <c r="T87" s="98"/>
      <c r="U87" s="98"/>
      <c r="V87" s="98"/>
      <c r="W87" s="98" t="s">
        <v>115</v>
      </c>
      <c r="X87" s="98" t="s">
        <v>116</v>
      </c>
      <c r="Y87" s="92"/>
      <c r="Z87" s="92"/>
      <c r="AA87" s="110"/>
    </row>
    <row r="88" spans="1:27" s="9" customFormat="1" ht="76.5" x14ac:dyDescent="0.25">
      <c r="A88" s="81" t="s">
        <v>267</v>
      </c>
      <c r="B88" s="91"/>
      <c r="C88" s="91">
        <v>344030</v>
      </c>
      <c r="D88" s="97" t="s">
        <v>67</v>
      </c>
      <c r="E88" s="91">
        <v>3440301</v>
      </c>
      <c r="F88" s="97" t="s">
        <v>68</v>
      </c>
      <c r="G88" s="92" t="s">
        <v>30</v>
      </c>
      <c r="H88" s="92">
        <v>5</v>
      </c>
      <c r="I88" s="92">
        <v>1</v>
      </c>
      <c r="J88" s="92" t="s">
        <v>174</v>
      </c>
      <c r="K88" s="92">
        <v>26</v>
      </c>
      <c r="L88" s="92"/>
      <c r="M88" s="92"/>
      <c r="N88" s="92"/>
      <c r="O88" s="92" t="s">
        <v>31</v>
      </c>
      <c r="P88" s="92"/>
      <c r="Q88" s="98" t="s">
        <v>39</v>
      </c>
      <c r="R88" s="98" t="s">
        <v>39</v>
      </c>
      <c r="S88" s="92"/>
      <c r="T88" s="92"/>
      <c r="U88" s="98"/>
      <c r="V88" s="98"/>
      <c r="W88" s="98" t="s">
        <v>116</v>
      </c>
      <c r="X88" s="98" t="s">
        <v>160</v>
      </c>
      <c r="Y88" s="92"/>
      <c r="Z88" s="92"/>
      <c r="AA88" s="95"/>
    </row>
    <row r="89" spans="1:27" s="9" customFormat="1" ht="76.5" x14ac:dyDescent="0.25">
      <c r="A89" s="81" t="s">
        <v>266</v>
      </c>
      <c r="B89" s="93"/>
      <c r="C89" s="91">
        <v>523050</v>
      </c>
      <c r="D89" s="97" t="s">
        <v>37</v>
      </c>
      <c r="E89" s="93">
        <v>5230501</v>
      </c>
      <c r="F89" s="97" t="s">
        <v>38</v>
      </c>
      <c r="G89" s="94" t="s">
        <v>30</v>
      </c>
      <c r="H89" s="94">
        <v>5</v>
      </c>
      <c r="I89" s="94">
        <v>1</v>
      </c>
      <c r="J89" s="94" t="s">
        <v>174</v>
      </c>
      <c r="K89" s="94">
        <v>26</v>
      </c>
      <c r="L89" s="94"/>
      <c r="M89" s="94">
        <v>26</v>
      </c>
      <c r="N89" s="94"/>
      <c r="O89" s="94" t="s">
        <v>31</v>
      </c>
      <c r="P89" s="94"/>
      <c r="Q89" s="98" t="s">
        <v>39</v>
      </c>
      <c r="R89" s="98" t="s">
        <v>39</v>
      </c>
      <c r="S89" s="94"/>
      <c r="T89" s="94"/>
      <c r="U89" s="98"/>
      <c r="V89" s="98"/>
      <c r="W89" s="98" t="s">
        <v>147</v>
      </c>
      <c r="X89" s="98" t="s">
        <v>160</v>
      </c>
      <c r="Y89" s="92"/>
      <c r="Z89" s="92"/>
      <c r="AA89" s="107"/>
    </row>
    <row r="90" spans="1:27" s="9" customFormat="1" ht="76.5" x14ac:dyDescent="0.25">
      <c r="A90" s="81" t="s">
        <v>266</v>
      </c>
      <c r="B90" s="93"/>
      <c r="C90" s="91">
        <v>542040</v>
      </c>
      <c r="D90" s="97" t="s">
        <v>197</v>
      </c>
      <c r="E90" s="93">
        <v>5420401</v>
      </c>
      <c r="F90" s="97" t="s">
        <v>79</v>
      </c>
      <c r="G90" s="94" t="s">
        <v>30</v>
      </c>
      <c r="H90" s="94">
        <v>5</v>
      </c>
      <c r="I90" s="94">
        <v>1</v>
      </c>
      <c r="J90" s="94" t="s">
        <v>174</v>
      </c>
      <c r="K90" s="94">
        <v>26</v>
      </c>
      <c r="L90" s="94"/>
      <c r="M90" s="94">
        <v>26</v>
      </c>
      <c r="N90" s="94"/>
      <c r="O90" s="94" t="s">
        <v>31</v>
      </c>
      <c r="P90" s="94"/>
      <c r="Q90" s="98" t="s">
        <v>39</v>
      </c>
      <c r="R90" s="98" t="s">
        <v>39</v>
      </c>
      <c r="S90" s="94"/>
      <c r="T90" s="94"/>
      <c r="U90" s="98"/>
      <c r="V90" s="98"/>
      <c r="W90" s="98" t="s">
        <v>61</v>
      </c>
      <c r="X90" s="98" t="s">
        <v>82</v>
      </c>
      <c r="Y90" s="94"/>
      <c r="Z90" s="94"/>
      <c r="AA90" s="96"/>
    </row>
    <row r="91" spans="1:27" s="9" customFormat="1" ht="76.5" x14ac:dyDescent="0.25">
      <c r="A91" s="81" t="s">
        <v>266</v>
      </c>
      <c r="B91" s="93"/>
      <c r="C91" s="91">
        <v>582010</v>
      </c>
      <c r="D91" s="97" t="s">
        <v>198</v>
      </c>
      <c r="E91" s="93">
        <v>5820101</v>
      </c>
      <c r="F91" s="97" t="s">
        <v>71</v>
      </c>
      <c r="G91" s="94" t="s">
        <v>30</v>
      </c>
      <c r="H91" s="94">
        <v>5</v>
      </c>
      <c r="I91" s="94">
        <v>1</v>
      </c>
      <c r="J91" s="94" t="s">
        <v>174</v>
      </c>
      <c r="K91" s="94">
        <v>26</v>
      </c>
      <c r="L91" s="94"/>
      <c r="M91" s="94">
        <v>26</v>
      </c>
      <c r="N91" s="94"/>
      <c r="O91" s="94" t="s">
        <v>31</v>
      </c>
      <c r="P91" s="94"/>
      <c r="Q91" s="98" t="s">
        <v>39</v>
      </c>
      <c r="R91" s="98" t="s">
        <v>39</v>
      </c>
      <c r="S91" s="94"/>
      <c r="T91" s="94"/>
      <c r="U91" s="98"/>
      <c r="V91" s="98"/>
      <c r="W91" s="98" t="s">
        <v>6</v>
      </c>
      <c r="X91" s="98" t="s">
        <v>147</v>
      </c>
      <c r="Y91" s="119"/>
      <c r="Z91" s="120"/>
      <c r="AA91" s="121"/>
    </row>
    <row r="92" spans="1:27" s="9" customFormat="1" x14ac:dyDescent="0.25">
      <c r="A92" s="170" t="s">
        <v>0</v>
      </c>
      <c r="B92" s="171"/>
      <c r="C92" s="172"/>
      <c r="D92" s="172"/>
      <c r="E92" s="172"/>
      <c r="F92" s="172"/>
      <c r="G92" s="172"/>
      <c r="H92" s="173"/>
      <c r="I92" s="23">
        <f>SUM(I87:I91)</f>
        <v>5</v>
      </c>
      <c r="J92" s="23"/>
      <c r="K92" s="23">
        <f>SUM(K87:K91)</f>
        <v>130</v>
      </c>
      <c r="L92" s="23"/>
      <c r="M92" s="23">
        <f>SUM(M87:M91)</f>
        <v>78</v>
      </c>
      <c r="N92" s="41"/>
      <c r="O92" s="30"/>
      <c r="P92" s="29"/>
      <c r="Q92" s="29"/>
      <c r="R92" s="30"/>
      <c r="S92" s="30"/>
      <c r="T92" s="29"/>
      <c r="U92" s="29"/>
      <c r="V92" s="29"/>
      <c r="W92" s="29"/>
      <c r="X92" s="29"/>
      <c r="Y92" s="27"/>
      <c r="Z92" s="28"/>
      <c r="AA92" s="27"/>
    </row>
    <row r="93" spans="1:27" s="9" customFormat="1" ht="89.25" x14ac:dyDescent="0.25">
      <c r="A93" s="81" t="s">
        <v>268</v>
      </c>
      <c r="B93" s="97"/>
      <c r="C93" s="97">
        <v>640010</v>
      </c>
      <c r="D93" s="97" t="s">
        <v>81</v>
      </c>
      <c r="E93" s="97">
        <v>6400101</v>
      </c>
      <c r="F93" s="97" t="s">
        <v>81</v>
      </c>
      <c r="G93" s="98" t="s">
        <v>30</v>
      </c>
      <c r="H93" s="98">
        <v>5</v>
      </c>
      <c r="I93" s="98">
        <v>1</v>
      </c>
      <c r="J93" s="98" t="s">
        <v>174</v>
      </c>
      <c r="K93" s="98">
        <v>26</v>
      </c>
      <c r="L93" s="98"/>
      <c r="M93" s="98">
        <v>26</v>
      </c>
      <c r="N93" s="98"/>
      <c r="O93" s="98"/>
      <c r="P93" s="98" t="s">
        <v>31</v>
      </c>
      <c r="Q93" s="98" t="s">
        <v>39</v>
      </c>
      <c r="R93" s="98" t="s">
        <v>39</v>
      </c>
      <c r="S93" s="98"/>
      <c r="T93" s="98"/>
      <c r="U93" s="98"/>
      <c r="V93" s="98"/>
      <c r="W93" s="98" t="s">
        <v>148</v>
      </c>
      <c r="X93" s="98" t="s">
        <v>149</v>
      </c>
      <c r="Y93" s="92"/>
      <c r="Z93" s="92"/>
      <c r="AA93" s="110"/>
    </row>
    <row r="94" spans="1:27" s="9" customFormat="1" ht="89.25" x14ac:dyDescent="0.25">
      <c r="A94" s="81" t="s">
        <v>268</v>
      </c>
      <c r="B94" s="91"/>
      <c r="C94" s="91">
        <v>525010</v>
      </c>
      <c r="D94" s="91" t="s">
        <v>65</v>
      </c>
      <c r="E94" s="91">
        <v>5250104</v>
      </c>
      <c r="F94" s="91" t="s">
        <v>84</v>
      </c>
      <c r="G94" s="92" t="s">
        <v>30</v>
      </c>
      <c r="H94" s="92">
        <v>5</v>
      </c>
      <c r="I94" s="92">
        <v>0.5</v>
      </c>
      <c r="J94" s="92" t="s">
        <v>174</v>
      </c>
      <c r="K94" s="92">
        <v>13</v>
      </c>
      <c r="L94" s="92"/>
      <c r="M94" s="92">
        <v>13</v>
      </c>
      <c r="N94" s="92"/>
      <c r="O94" s="92"/>
      <c r="P94" s="92" t="s">
        <v>31</v>
      </c>
      <c r="Q94" s="98" t="s">
        <v>39</v>
      </c>
      <c r="R94" s="98" t="s">
        <v>39</v>
      </c>
      <c r="S94" s="92"/>
      <c r="T94" s="92"/>
      <c r="U94" s="92"/>
      <c r="V94" s="92"/>
      <c r="W94" s="92" t="s">
        <v>6</v>
      </c>
      <c r="X94" s="92" t="s">
        <v>147</v>
      </c>
      <c r="Y94" s="92"/>
      <c r="Z94" s="92"/>
      <c r="AA94" s="100"/>
    </row>
    <row r="95" spans="1:27" s="9" customFormat="1" ht="89.25" x14ac:dyDescent="0.25">
      <c r="A95" s="81" t="s">
        <v>268</v>
      </c>
      <c r="B95" s="91"/>
      <c r="C95" s="91">
        <v>525020</v>
      </c>
      <c r="D95" s="91" t="s">
        <v>104</v>
      </c>
      <c r="E95" s="91">
        <v>5250201</v>
      </c>
      <c r="F95" s="91" t="s">
        <v>93</v>
      </c>
      <c r="G95" s="92" t="s">
        <v>30</v>
      </c>
      <c r="H95" s="92">
        <v>5</v>
      </c>
      <c r="I95" s="92">
        <v>0.5</v>
      </c>
      <c r="J95" s="92" t="s">
        <v>167</v>
      </c>
      <c r="K95" s="92">
        <v>13</v>
      </c>
      <c r="L95" s="92"/>
      <c r="M95" s="92">
        <v>13</v>
      </c>
      <c r="N95" s="92"/>
      <c r="O95" s="92"/>
      <c r="P95" s="92" t="s">
        <v>31</v>
      </c>
      <c r="Q95" s="98" t="s">
        <v>39</v>
      </c>
      <c r="R95" s="98" t="s">
        <v>39</v>
      </c>
      <c r="S95" s="92"/>
      <c r="T95" s="92"/>
      <c r="U95" s="94"/>
      <c r="V95" s="94"/>
      <c r="W95" s="94" t="s">
        <v>6</v>
      </c>
      <c r="X95" s="94" t="s">
        <v>147</v>
      </c>
      <c r="Y95" s="94"/>
      <c r="Z95" s="94"/>
      <c r="AA95" s="131"/>
    </row>
    <row r="96" spans="1:27" s="9" customFormat="1" ht="89.25" x14ac:dyDescent="0.25">
      <c r="A96" s="81" t="s">
        <v>268</v>
      </c>
      <c r="B96" s="91"/>
      <c r="C96" s="91">
        <v>811070</v>
      </c>
      <c r="D96" s="91" t="s">
        <v>72</v>
      </c>
      <c r="E96" s="91">
        <v>8110701</v>
      </c>
      <c r="F96" s="91" t="s">
        <v>73</v>
      </c>
      <c r="G96" s="92" t="s">
        <v>30</v>
      </c>
      <c r="H96" s="92">
        <v>5</v>
      </c>
      <c r="I96" s="92">
        <v>1</v>
      </c>
      <c r="J96" s="92" t="s">
        <v>167</v>
      </c>
      <c r="K96" s="92">
        <v>26</v>
      </c>
      <c r="L96" s="92"/>
      <c r="M96" s="92"/>
      <c r="N96" s="92"/>
      <c r="O96" s="92"/>
      <c r="P96" s="92" t="s">
        <v>31</v>
      </c>
      <c r="Q96" s="98" t="s">
        <v>39</v>
      </c>
      <c r="R96" s="98" t="s">
        <v>39</v>
      </c>
      <c r="S96" s="92"/>
      <c r="T96" s="92"/>
      <c r="U96" s="92"/>
      <c r="V96" s="92"/>
      <c r="W96" s="92" t="s">
        <v>148</v>
      </c>
      <c r="X96" s="92" t="s">
        <v>61</v>
      </c>
      <c r="Y96" s="92"/>
      <c r="Z96" s="92"/>
      <c r="AA96" s="131"/>
    </row>
    <row r="97" spans="1:28" s="9" customFormat="1" x14ac:dyDescent="0.25">
      <c r="A97" s="140" t="s">
        <v>0</v>
      </c>
      <c r="B97" s="141"/>
      <c r="C97" s="141"/>
      <c r="D97" s="141"/>
      <c r="E97" s="141"/>
      <c r="F97" s="141"/>
      <c r="G97" s="141"/>
      <c r="H97" s="142"/>
      <c r="I97" s="23">
        <f>SUM(I93:I96)</f>
        <v>3</v>
      </c>
      <c r="J97" s="23"/>
      <c r="K97" s="23">
        <f>SUM(K93:K96)</f>
        <v>78</v>
      </c>
      <c r="L97" s="23"/>
      <c r="M97" s="23">
        <f>SUM(M93:M96)</f>
        <v>52</v>
      </c>
      <c r="N97" s="30"/>
      <c r="O97" s="30"/>
      <c r="P97" s="29"/>
      <c r="Q97" s="29"/>
      <c r="R97" s="30"/>
      <c r="S97" s="30"/>
      <c r="T97" s="29"/>
      <c r="U97" s="29"/>
      <c r="V97" s="29"/>
      <c r="W97" s="29"/>
      <c r="X97" s="29"/>
      <c r="Y97" s="27"/>
      <c r="Z97" s="28"/>
      <c r="AA97" s="27"/>
    </row>
    <row r="98" spans="1:28" s="9" customFormat="1" ht="16.899999999999999" customHeight="1" x14ac:dyDescent="0.25">
      <c r="A98" s="154" t="s">
        <v>43</v>
      </c>
      <c r="B98" s="155"/>
      <c r="C98" s="155"/>
      <c r="D98" s="155"/>
      <c r="E98" s="155"/>
      <c r="F98" s="155"/>
      <c r="G98" s="155"/>
      <c r="H98" s="156"/>
      <c r="I98" s="45">
        <f>SUM(I97+I92+I86+I84)</f>
        <v>13</v>
      </c>
      <c r="J98" s="45"/>
      <c r="K98" s="45">
        <f t="shared" ref="K98:M98" si="16">SUM(K97+K92+K86+K84)</f>
        <v>338</v>
      </c>
      <c r="L98" s="45">
        <f t="shared" si="16"/>
        <v>52</v>
      </c>
      <c r="M98" s="45">
        <f t="shared" si="16"/>
        <v>182</v>
      </c>
      <c r="N98" s="45"/>
      <c r="O98" s="130"/>
      <c r="P98" s="36"/>
      <c r="Q98" s="36"/>
      <c r="R98" s="130"/>
      <c r="S98" s="130"/>
      <c r="T98" s="36"/>
      <c r="U98" s="36"/>
      <c r="V98" s="36"/>
      <c r="W98" s="36"/>
      <c r="X98" s="36"/>
      <c r="Y98" s="130"/>
      <c r="Z98" s="36"/>
      <c r="AA98" s="34"/>
    </row>
    <row r="99" spans="1:28" s="9" customFormat="1" x14ac:dyDescent="0.25">
      <c r="A99" s="145" t="s">
        <v>129</v>
      </c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</row>
    <row r="100" spans="1:28" s="9" customFormat="1" ht="51" x14ac:dyDescent="0.25">
      <c r="A100" s="81" t="s">
        <v>269</v>
      </c>
      <c r="B100" s="97" t="s">
        <v>50</v>
      </c>
      <c r="C100" s="97"/>
      <c r="D100" s="97"/>
      <c r="E100" s="97"/>
      <c r="F100" s="97"/>
      <c r="G100" s="98" t="s">
        <v>30</v>
      </c>
      <c r="H100" s="98" t="s">
        <v>235</v>
      </c>
      <c r="I100" s="98">
        <v>1</v>
      </c>
      <c r="J100" s="98"/>
      <c r="K100" s="98">
        <v>26</v>
      </c>
      <c r="L100" s="98">
        <v>26</v>
      </c>
      <c r="M100" s="98"/>
      <c r="N100" s="98"/>
      <c r="O100" s="98"/>
      <c r="P100" s="98" t="s">
        <v>31</v>
      </c>
      <c r="Q100" s="98" t="s">
        <v>39</v>
      </c>
      <c r="R100" s="98" t="s">
        <v>39</v>
      </c>
      <c r="S100" s="98"/>
      <c r="T100" s="98"/>
      <c r="U100" s="98"/>
      <c r="V100" s="98"/>
      <c r="W100" s="98" t="s">
        <v>5</v>
      </c>
      <c r="X100" s="98" t="s">
        <v>6</v>
      </c>
      <c r="Y100" s="92" t="s">
        <v>236</v>
      </c>
      <c r="Z100" s="92" t="s">
        <v>35</v>
      </c>
      <c r="AA100" s="100"/>
    </row>
    <row r="101" spans="1:28" s="9" customFormat="1" x14ac:dyDescent="0.25">
      <c r="A101" s="140" t="s">
        <v>0</v>
      </c>
      <c r="B101" s="141"/>
      <c r="C101" s="141"/>
      <c r="D101" s="141"/>
      <c r="E101" s="141"/>
      <c r="F101" s="141"/>
      <c r="G101" s="141"/>
      <c r="H101" s="142"/>
      <c r="I101" s="40">
        <f>SUM(I100)</f>
        <v>1</v>
      </c>
      <c r="J101" s="40">
        <f t="shared" ref="J101:L101" si="17">SUM(J100)</f>
        <v>0</v>
      </c>
      <c r="K101" s="40">
        <f t="shared" si="17"/>
        <v>26</v>
      </c>
      <c r="L101" s="40">
        <f t="shared" si="17"/>
        <v>26</v>
      </c>
      <c r="M101" s="27"/>
      <c r="N101" s="27"/>
      <c r="O101" s="27"/>
      <c r="P101" s="29"/>
      <c r="Q101" s="29"/>
      <c r="R101" s="30"/>
      <c r="S101" s="30"/>
      <c r="T101" s="29"/>
      <c r="U101" s="29"/>
      <c r="V101" s="29"/>
      <c r="W101" s="29"/>
      <c r="X101" s="29"/>
      <c r="Y101" s="27"/>
      <c r="Z101" s="29"/>
      <c r="AA101" s="27"/>
    </row>
    <row r="102" spans="1:28" s="9" customFormat="1" ht="60.75" customHeight="1" x14ac:dyDescent="0.25">
      <c r="A102" s="81" t="s">
        <v>270</v>
      </c>
      <c r="B102" s="97" t="s">
        <v>217</v>
      </c>
      <c r="C102" s="97"/>
      <c r="D102" s="97"/>
      <c r="E102" s="97"/>
      <c r="F102" s="97"/>
      <c r="G102" s="98" t="s">
        <v>30</v>
      </c>
      <c r="H102" s="98">
        <v>5</v>
      </c>
      <c r="I102" s="98">
        <v>1</v>
      </c>
      <c r="J102" s="98"/>
      <c r="K102" s="98">
        <v>26</v>
      </c>
      <c r="L102" s="98">
        <v>26</v>
      </c>
      <c r="M102" s="98"/>
      <c r="N102" s="98"/>
      <c r="O102" s="98"/>
      <c r="P102" s="98" t="s">
        <v>31</v>
      </c>
      <c r="Q102" s="98" t="s">
        <v>39</v>
      </c>
      <c r="R102" s="98" t="s">
        <v>39</v>
      </c>
      <c r="S102" s="98"/>
      <c r="T102" s="98"/>
      <c r="U102" s="98"/>
      <c r="V102" s="98"/>
      <c r="W102" s="98" t="s">
        <v>6</v>
      </c>
      <c r="X102" s="98" t="s">
        <v>147</v>
      </c>
      <c r="Y102" s="92" t="s">
        <v>6</v>
      </c>
      <c r="Z102" s="92" t="s">
        <v>162</v>
      </c>
      <c r="AA102" s="110"/>
    </row>
    <row r="103" spans="1:28" s="9" customFormat="1" ht="51" x14ac:dyDescent="0.25">
      <c r="A103" s="81" t="s">
        <v>270</v>
      </c>
      <c r="B103" s="91"/>
      <c r="C103" s="91">
        <v>482010</v>
      </c>
      <c r="D103" s="91" t="s">
        <v>69</v>
      </c>
      <c r="E103" s="91">
        <v>4820101</v>
      </c>
      <c r="F103" s="91" t="s">
        <v>46</v>
      </c>
      <c r="G103" s="92" t="s">
        <v>30</v>
      </c>
      <c r="H103" s="92">
        <v>5</v>
      </c>
      <c r="I103" s="92">
        <v>1</v>
      </c>
      <c r="J103" s="92" t="s">
        <v>174</v>
      </c>
      <c r="K103" s="92">
        <v>26</v>
      </c>
      <c r="L103" s="92"/>
      <c r="M103" s="92">
        <v>26</v>
      </c>
      <c r="N103" s="92"/>
      <c r="O103" s="92" t="s">
        <v>31</v>
      </c>
      <c r="P103" s="92"/>
      <c r="Q103" s="92" t="s">
        <v>39</v>
      </c>
      <c r="R103" s="92" t="s">
        <v>39</v>
      </c>
      <c r="S103" s="92"/>
      <c r="T103" s="92"/>
      <c r="U103" s="92"/>
      <c r="V103" s="92"/>
      <c r="W103" s="92" t="s">
        <v>6</v>
      </c>
      <c r="X103" s="92" t="s">
        <v>34</v>
      </c>
      <c r="Y103" s="92"/>
      <c r="Z103" s="92"/>
      <c r="AA103" s="95" t="s">
        <v>218</v>
      </c>
    </row>
    <row r="104" spans="1:28" s="9" customFormat="1" ht="20.25" customHeight="1" x14ac:dyDescent="0.25">
      <c r="A104" s="140" t="s">
        <v>0</v>
      </c>
      <c r="B104" s="141"/>
      <c r="C104" s="141"/>
      <c r="D104" s="141"/>
      <c r="E104" s="141"/>
      <c r="F104" s="141"/>
      <c r="G104" s="141"/>
      <c r="H104" s="142"/>
      <c r="I104" s="23">
        <f>SUM(I102:I103)</f>
        <v>2</v>
      </c>
      <c r="J104" s="23"/>
      <c r="K104" s="23">
        <f t="shared" ref="K104:M104" si="18">SUM(K102:K103)</f>
        <v>52</v>
      </c>
      <c r="L104" s="23">
        <f t="shared" si="18"/>
        <v>26</v>
      </c>
      <c r="M104" s="23">
        <f t="shared" si="18"/>
        <v>26</v>
      </c>
      <c r="N104" s="41"/>
      <c r="O104" s="41"/>
      <c r="P104" s="23"/>
      <c r="Q104" s="23"/>
      <c r="R104" s="41"/>
      <c r="S104" s="41"/>
      <c r="T104" s="23"/>
      <c r="U104" s="23"/>
      <c r="V104" s="23"/>
      <c r="W104" s="23"/>
      <c r="X104" s="23"/>
      <c r="Y104" s="22"/>
      <c r="Z104" s="23"/>
      <c r="AA104" s="27"/>
    </row>
    <row r="105" spans="1:28" s="9" customFormat="1" ht="51" x14ac:dyDescent="0.25">
      <c r="A105" s="81" t="s">
        <v>271</v>
      </c>
      <c r="B105" s="108"/>
      <c r="C105" s="62">
        <v>481010</v>
      </c>
      <c r="D105" s="108" t="s">
        <v>105</v>
      </c>
      <c r="E105" s="62">
        <v>4810101</v>
      </c>
      <c r="F105" s="108" t="s">
        <v>106</v>
      </c>
      <c r="G105" s="62" t="s">
        <v>30</v>
      </c>
      <c r="H105" s="62">
        <v>3</v>
      </c>
      <c r="I105" s="62">
        <v>1</v>
      </c>
      <c r="J105" s="62" t="s">
        <v>167</v>
      </c>
      <c r="K105" s="63">
        <v>26</v>
      </c>
      <c r="L105" s="122"/>
      <c r="M105" s="63">
        <v>26</v>
      </c>
      <c r="N105" s="123"/>
      <c r="O105" s="63" t="s">
        <v>31</v>
      </c>
      <c r="P105" s="63"/>
      <c r="Q105" s="114" t="s">
        <v>41</v>
      </c>
      <c r="R105" s="114" t="s">
        <v>41</v>
      </c>
      <c r="S105" s="63"/>
      <c r="T105" s="123"/>
      <c r="U105" s="123"/>
      <c r="V105" s="63"/>
      <c r="W105" s="63" t="s">
        <v>160</v>
      </c>
      <c r="X105" s="63" t="s">
        <v>34</v>
      </c>
      <c r="Y105" s="12"/>
      <c r="Z105" s="63"/>
      <c r="AA105" s="11"/>
    </row>
    <row r="106" spans="1:28" s="9" customFormat="1" x14ac:dyDescent="0.25">
      <c r="A106" s="140" t="s">
        <v>0</v>
      </c>
      <c r="B106" s="141"/>
      <c r="C106" s="141"/>
      <c r="D106" s="141"/>
      <c r="E106" s="141"/>
      <c r="F106" s="141"/>
      <c r="G106" s="141"/>
      <c r="H106" s="142"/>
      <c r="I106" s="23">
        <f>SUM(I105)</f>
        <v>1</v>
      </c>
      <c r="J106" s="23"/>
      <c r="K106" s="23">
        <f t="shared" ref="K106:M106" si="19">SUM(K105)</f>
        <v>26</v>
      </c>
      <c r="L106" s="40"/>
      <c r="M106" s="23">
        <f t="shared" si="19"/>
        <v>26</v>
      </c>
      <c r="N106" s="30"/>
      <c r="O106" s="30"/>
      <c r="P106" s="29"/>
      <c r="Q106" s="29"/>
      <c r="R106" s="30"/>
      <c r="S106" s="30"/>
      <c r="T106" s="29"/>
      <c r="U106" s="29"/>
      <c r="V106" s="29"/>
      <c r="W106" s="29"/>
      <c r="X106" s="29"/>
      <c r="Y106" s="27"/>
      <c r="Z106" s="28"/>
      <c r="AA106" s="27"/>
    </row>
    <row r="107" spans="1:28" s="9" customFormat="1" ht="51" x14ac:dyDescent="0.25">
      <c r="A107" s="81" t="s">
        <v>272</v>
      </c>
      <c r="B107" s="97"/>
      <c r="C107" s="97">
        <v>481010</v>
      </c>
      <c r="D107" s="97" t="s">
        <v>105</v>
      </c>
      <c r="E107" s="97">
        <v>4810101</v>
      </c>
      <c r="F107" s="97" t="s">
        <v>106</v>
      </c>
      <c r="G107" s="98" t="s">
        <v>30</v>
      </c>
      <c r="H107" s="98">
        <v>3</v>
      </c>
      <c r="I107" s="98">
        <v>1</v>
      </c>
      <c r="J107" s="98" t="s">
        <v>167</v>
      </c>
      <c r="K107" s="98">
        <v>26</v>
      </c>
      <c r="L107" s="98"/>
      <c r="M107" s="98">
        <v>26</v>
      </c>
      <c r="N107" s="98"/>
      <c r="O107" s="98" t="s">
        <v>31</v>
      </c>
      <c r="P107" s="98"/>
      <c r="Q107" s="98" t="s">
        <v>39</v>
      </c>
      <c r="R107" s="98" t="s">
        <v>39</v>
      </c>
      <c r="S107" s="98"/>
      <c r="T107" s="98"/>
      <c r="U107" s="98"/>
      <c r="V107" s="98"/>
      <c r="W107" s="98" t="s">
        <v>160</v>
      </c>
      <c r="X107" s="98" t="s">
        <v>34</v>
      </c>
      <c r="Y107" s="92"/>
      <c r="Z107" s="92"/>
      <c r="AA107" s="110"/>
    </row>
    <row r="108" spans="1:28" s="9" customFormat="1" x14ac:dyDescent="0.25">
      <c r="A108" s="140" t="s">
        <v>0</v>
      </c>
      <c r="B108" s="141"/>
      <c r="C108" s="141"/>
      <c r="D108" s="141"/>
      <c r="E108" s="141"/>
      <c r="F108" s="141"/>
      <c r="G108" s="141"/>
      <c r="H108" s="142"/>
      <c r="I108" s="40">
        <f>SUM(I107)</f>
        <v>1</v>
      </c>
      <c r="J108" s="40"/>
      <c r="K108" s="40">
        <f t="shared" ref="K108:M108" si="20">SUM(K107)</f>
        <v>26</v>
      </c>
      <c r="L108" s="40"/>
      <c r="M108" s="40">
        <f t="shared" si="20"/>
        <v>26</v>
      </c>
      <c r="N108" s="27"/>
      <c r="O108" s="27"/>
      <c r="P108" s="28"/>
      <c r="Q108" s="28"/>
      <c r="R108" s="27"/>
      <c r="S108" s="27"/>
      <c r="T108" s="28"/>
      <c r="U108" s="28"/>
      <c r="V108" s="28"/>
      <c r="W108" s="28"/>
      <c r="X108" s="28"/>
      <c r="Y108" s="27"/>
      <c r="Z108" s="28"/>
      <c r="AA108" s="27"/>
    </row>
    <row r="109" spans="1:28" s="9" customFormat="1" ht="51" x14ac:dyDescent="0.25">
      <c r="A109" s="81" t="s">
        <v>273</v>
      </c>
      <c r="B109" s="97"/>
      <c r="C109" s="97">
        <v>481010</v>
      </c>
      <c r="D109" s="97" t="s">
        <v>105</v>
      </c>
      <c r="E109" s="97">
        <v>4810101</v>
      </c>
      <c r="F109" s="97" t="s">
        <v>106</v>
      </c>
      <c r="G109" s="98" t="s">
        <v>30</v>
      </c>
      <c r="H109" s="98">
        <v>3</v>
      </c>
      <c r="I109" s="98">
        <v>1</v>
      </c>
      <c r="J109" s="98" t="s">
        <v>167</v>
      </c>
      <c r="K109" s="98">
        <v>26</v>
      </c>
      <c r="L109" s="98"/>
      <c r="M109" s="98">
        <v>26</v>
      </c>
      <c r="N109" s="98"/>
      <c r="O109" s="98" t="s">
        <v>31</v>
      </c>
      <c r="P109" s="98"/>
      <c r="Q109" s="98" t="s">
        <v>39</v>
      </c>
      <c r="R109" s="98" t="s">
        <v>39</v>
      </c>
      <c r="S109" s="98"/>
      <c r="T109" s="98"/>
      <c r="U109" s="98"/>
      <c r="V109" s="98"/>
      <c r="W109" s="98" t="s">
        <v>160</v>
      </c>
      <c r="X109" s="98" t="s">
        <v>34</v>
      </c>
      <c r="Y109" s="92"/>
      <c r="Z109" s="92"/>
      <c r="AA109" s="110"/>
      <c r="AB109" s="58"/>
    </row>
    <row r="110" spans="1:28" s="9" customFormat="1" x14ac:dyDescent="0.25">
      <c r="A110" s="140" t="s">
        <v>0</v>
      </c>
      <c r="B110" s="141"/>
      <c r="C110" s="141"/>
      <c r="D110" s="141"/>
      <c r="E110" s="141"/>
      <c r="F110" s="141"/>
      <c r="G110" s="141"/>
      <c r="H110" s="142"/>
      <c r="I110" s="40">
        <f>SUM(I109)</f>
        <v>1</v>
      </c>
      <c r="J110" s="40"/>
      <c r="K110" s="40">
        <f t="shared" ref="K110:M110" si="21">SUM(K109)</f>
        <v>26</v>
      </c>
      <c r="L110" s="40"/>
      <c r="M110" s="40">
        <f t="shared" si="21"/>
        <v>26</v>
      </c>
      <c r="N110" s="30"/>
      <c r="O110" s="30"/>
      <c r="P110" s="29"/>
      <c r="Q110" s="29"/>
      <c r="R110" s="30"/>
      <c r="S110" s="30"/>
      <c r="T110" s="29"/>
      <c r="U110" s="29"/>
      <c r="V110" s="29"/>
      <c r="W110" s="29"/>
      <c r="X110" s="29"/>
      <c r="Y110" s="30"/>
      <c r="Z110" s="29"/>
      <c r="AA110" s="27"/>
    </row>
    <row r="111" spans="1:28" s="9" customFormat="1" ht="15.6" customHeight="1" x14ac:dyDescent="0.25">
      <c r="A111" s="133" t="s">
        <v>43</v>
      </c>
      <c r="B111" s="134"/>
      <c r="C111" s="134"/>
      <c r="D111" s="134"/>
      <c r="E111" s="134"/>
      <c r="F111" s="134"/>
      <c r="G111" s="134"/>
      <c r="H111" s="135"/>
      <c r="I111" s="44">
        <f>SUM(I110,I108,I106,I104,I101)</f>
        <v>6</v>
      </c>
      <c r="J111" s="44"/>
      <c r="K111" s="44">
        <f t="shared" ref="K111:N111" si="22">SUM(K110,K108,K106,K104,K101)</f>
        <v>156</v>
      </c>
      <c r="L111" s="44">
        <f t="shared" si="22"/>
        <v>52</v>
      </c>
      <c r="M111" s="44">
        <f t="shared" si="22"/>
        <v>104</v>
      </c>
      <c r="N111" s="44">
        <f t="shared" si="22"/>
        <v>0</v>
      </c>
      <c r="O111" s="34"/>
      <c r="P111" s="35"/>
      <c r="Q111" s="35"/>
      <c r="R111" s="34"/>
      <c r="S111" s="34"/>
      <c r="T111" s="36"/>
      <c r="U111" s="36"/>
      <c r="V111" s="36"/>
      <c r="W111" s="36"/>
      <c r="X111" s="36"/>
      <c r="Y111" s="36"/>
      <c r="Z111" s="35"/>
      <c r="AA111" s="35"/>
    </row>
    <row r="112" spans="1:28" s="9" customFormat="1" ht="15.75" customHeight="1" x14ac:dyDescent="0.25">
      <c r="A112" s="145" t="s">
        <v>130</v>
      </c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</row>
    <row r="113" spans="1:27" s="9" customFormat="1" ht="51" x14ac:dyDescent="0.25">
      <c r="A113" s="81" t="s">
        <v>274</v>
      </c>
      <c r="B113" s="113" t="s">
        <v>50</v>
      </c>
      <c r="C113" s="112"/>
      <c r="D113" s="113"/>
      <c r="E113" s="112"/>
      <c r="F113" s="113"/>
      <c r="G113" s="112" t="s">
        <v>30</v>
      </c>
      <c r="H113" s="112">
        <v>5</v>
      </c>
      <c r="I113" s="112">
        <v>1</v>
      </c>
      <c r="J113" s="112"/>
      <c r="K113" s="114">
        <v>26</v>
      </c>
      <c r="L113" s="114">
        <v>26</v>
      </c>
      <c r="M113" s="114"/>
      <c r="N113" s="115"/>
      <c r="O113" s="114" t="s">
        <v>31</v>
      </c>
      <c r="P113" s="114"/>
      <c r="Q113" s="114" t="s">
        <v>39</v>
      </c>
      <c r="R113" s="114" t="s">
        <v>39</v>
      </c>
      <c r="S113" s="112"/>
      <c r="T113" s="112"/>
      <c r="U113" s="112"/>
      <c r="V113" s="112"/>
      <c r="W113" s="112" t="s">
        <v>160</v>
      </c>
      <c r="X113" s="112" t="s">
        <v>34</v>
      </c>
      <c r="Y113" s="114" t="s">
        <v>53</v>
      </c>
      <c r="Z113" s="114" t="s">
        <v>35</v>
      </c>
      <c r="AA113" s="84"/>
    </row>
    <row r="114" spans="1:27" s="9" customFormat="1" x14ac:dyDescent="0.25">
      <c r="A114" s="140" t="s">
        <v>0</v>
      </c>
      <c r="B114" s="141"/>
      <c r="C114" s="141"/>
      <c r="D114" s="141"/>
      <c r="E114" s="141"/>
      <c r="F114" s="141"/>
      <c r="G114" s="141"/>
      <c r="H114" s="142"/>
      <c r="I114" s="40">
        <f>SUM(I113)</f>
        <v>1</v>
      </c>
      <c r="J114" s="40"/>
      <c r="K114" s="40">
        <f t="shared" ref="K114:L115" si="23">SUM(K113)</f>
        <v>26</v>
      </c>
      <c r="L114" s="40">
        <f t="shared" si="23"/>
        <v>26</v>
      </c>
      <c r="M114" s="22"/>
      <c r="N114" s="22"/>
      <c r="O114" s="22"/>
      <c r="P114" s="40"/>
      <c r="Q114" s="40"/>
      <c r="R114" s="22"/>
      <c r="S114" s="22"/>
      <c r="T114" s="23"/>
      <c r="U114" s="23"/>
      <c r="V114" s="23"/>
      <c r="W114" s="23"/>
      <c r="X114" s="23"/>
      <c r="Y114" s="22"/>
      <c r="Z114" s="23"/>
      <c r="AA114" s="22"/>
    </row>
    <row r="115" spans="1:27" s="9" customFormat="1" ht="15.6" customHeight="1" x14ac:dyDescent="0.25">
      <c r="A115" s="133" t="s">
        <v>43</v>
      </c>
      <c r="B115" s="134"/>
      <c r="C115" s="134"/>
      <c r="D115" s="134"/>
      <c r="E115" s="134"/>
      <c r="F115" s="134"/>
      <c r="G115" s="134"/>
      <c r="H115" s="135"/>
      <c r="I115" s="44">
        <f>SUM(I114)</f>
        <v>1</v>
      </c>
      <c r="J115" s="44"/>
      <c r="K115" s="44">
        <f t="shared" si="23"/>
        <v>26</v>
      </c>
      <c r="L115" s="44">
        <f t="shared" si="23"/>
        <v>26</v>
      </c>
      <c r="M115" s="43"/>
      <c r="N115" s="43"/>
      <c r="O115" s="43"/>
      <c r="P115" s="44"/>
      <c r="Q115" s="44"/>
      <c r="R115" s="43"/>
      <c r="S115" s="43"/>
      <c r="T115" s="45"/>
      <c r="U115" s="45"/>
      <c r="V115" s="45"/>
      <c r="W115" s="45"/>
      <c r="X115" s="45"/>
      <c r="Y115" s="45"/>
      <c r="Z115" s="44"/>
      <c r="AA115" s="44"/>
    </row>
    <row r="116" spans="1:27" s="9" customFormat="1" ht="23.25" customHeight="1" x14ac:dyDescent="0.25">
      <c r="A116" s="145" t="s">
        <v>131</v>
      </c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</row>
    <row r="117" spans="1:27" s="9" customFormat="1" ht="95.25" customHeight="1" x14ac:dyDescent="0.25">
      <c r="A117" s="81" t="s">
        <v>275</v>
      </c>
      <c r="B117" s="97" t="s">
        <v>29</v>
      </c>
      <c r="C117" s="97"/>
      <c r="D117" s="97"/>
      <c r="E117" s="97"/>
      <c r="F117" s="97"/>
      <c r="G117" s="98" t="s">
        <v>30</v>
      </c>
      <c r="H117" s="98">
        <v>5</v>
      </c>
      <c r="I117" s="98">
        <v>1</v>
      </c>
      <c r="J117" s="98"/>
      <c r="K117" s="98">
        <v>26</v>
      </c>
      <c r="L117" s="98"/>
      <c r="M117" s="98"/>
      <c r="N117" s="98" t="s">
        <v>31</v>
      </c>
      <c r="O117" s="98"/>
      <c r="P117" s="98"/>
      <c r="Q117" s="98" t="s">
        <v>32</v>
      </c>
      <c r="R117" s="98" t="s">
        <v>33</v>
      </c>
      <c r="S117" s="98"/>
      <c r="T117" s="98"/>
      <c r="U117" s="98"/>
      <c r="V117" s="98"/>
      <c r="W117" s="98" t="s">
        <v>160</v>
      </c>
      <c r="X117" s="98" t="s">
        <v>34</v>
      </c>
      <c r="Y117" s="92" t="s">
        <v>31</v>
      </c>
      <c r="Z117" s="92" t="s">
        <v>36</v>
      </c>
      <c r="AA117" s="110"/>
    </row>
    <row r="118" spans="1:27" s="9" customFormat="1" ht="51" x14ac:dyDescent="0.25">
      <c r="A118" s="81" t="s">
        <v>276</v>
      </c>
      <c r="B118" s="91" t="s">
        <v>50</v>
      </c>
      <c r="C118" s="91"/>
      <c r="D118" s="91"/>
      <c r="E118" s="91"/>
      <c r="F118" s="91"/>
      <c r="G118" s="98" t="s">
        <v>30</v>
      </c>
      <c r="H118" s="98">
        <v>5</v>
      </c>
      <c r="I118" s="98">
        <v>1</v>
      </c>
      <c r="J118" s="92"/>
      <c r="K118" s="98">
        <v>26</v>
      </c>
      <c r="L118" s="98">
        <v>26</v>
      </c>
      <c r="M118" s="92"/>
      <c r="N118" s="92"/>
      <c r="O118" s="92"/>
      <c r="P118" s="92" t="s">
        <v>31</v>
      </c>
      <c r="Q118" s="92" t="s">
        <v>161</v>
      </c>
      <c r="R118" s="92" t="s">
        <v>161</v>
      </c>
      <c r="S118" s="92"/>
      <c r="T118" s="92"/>
      <c r="U118" s="92"/>
      <c r="V118" s="92"/>
      <c r="W118" s="98" t="s">
        <v>160</v>
      </c>
      <c r="X118" s="98" t="s">
        <v>34</v>
      </c>
      <c r="Y118" s="92" t="s">
        <v>162</v>
      </c>
      <c r="Z118" s="92" t="s">
        <v>35</v>
      </c>
      <c r="AA118" s="95"/>
    </row>
    <row r="119" spans="1:27" s="9" customFormat="1" ht="51" x14ac:dyDescent="0.25">
      <c r="A119" s="81" t="s">
        <v>276</v>
      </c>
      <c r="B119" s="91" t="s">
        <v>55</v>
      </c>
      <c r="C119" s="91"/>
      <c r="D119" s="91"/>
      <c r="E119" s="91"/>
      <c r="F119" s="91"/>
      <c r="G119" s="98" t="s">
        <v>30</v>
      </c>
      <c r="H119" s="98">
        <v>5</v>
      </c>
      <c r="I119" s="98">
        <v>1</v>
      </c>
      <c r="J119" s="92"/>
      <c r="K119" s="98">
        <v>26</v>
      </c>
      <c r="L119" s="92"/>
      <c r="M119" s="92"/>
      <c r="N119" s="92"/>
      <c r="O119" s="92"/>
      <c r="P119" s="92" t="s">
        <v>31</v>
      </c>
      <c r="Q119" s="92" t="s">
        <v>32</v>
      </c>
      <c r="R119" s="92" t="s">
        <v>33</v>
      </c>
      <c r="S119" s="92"/>
      <c r="T119" s="92"/>
      <c r="U119" s="92"/>
      <c r="V119" s="92"/>
      <c r="W119" s="92" t="s">
        <v>5</v>
      </c>
      <c r="X119" s="92" t="s">
        <v>163</v>
      </c>
      <c r="Y119" s="92" t="s">
        <v>5</v>
      </c>
      <c r="Z119" s="92" t="s">
        <v>115</v>
      </c>
      <c r="AA119" s="95"/>
    </row>
    <row r="120" spans="1:27" s="9" customFormat="1" ht="51" x14ac:dyDescent="0.25">
      <c r="A120" s="81" t="s">
        <v>276</v>
      </c>
      <c r="B120" s="91" t="s">
        <v>54</v>
      </c>
      <c r="C120" s="91"/>
      <c r="D120" s="91"/>
      <c r="E120" s="91"/>
      <c r="F120" s="91"/>
      <c r="G120" s="98" t="s">
        <v>30</v>
      </c>
      <c r="H120" s="98">
        <v>5</v>
      </c>
      <c r="I120" s="98">
        <v>1</v>
      </c>
      <c r="J120" s="92"/>
      <c r="K120" s="98">
        <v>26</v>
      </c>
      <c r="L120" s="92">
        <v>26</v>
      </c>
      <c r="M120" s="92"/>
      <c r="N120" s="92"/>
      <c r="O120" s="92" t="s">
        <v>31</v>
      </c>
      <c r="P120" s="92"/>
      <c r="Q120" s="92" t="s">
        <v>161</v>
      </c>
      <c r="R120" s="92" t="s">
        <v>161</v>
      </c>
      <c r="S120" s="92"/>
      <c r="T120" s="92"/>
      <c r="U120" s="92"/>
      <c r="V120" s="92"/>
      <c r="W120" s="92" t="s">
        <v>6</v>
      </c>
      <c r="X120" s="92" t="s">
        <v>34</v>
      </c>
      <c r="Y120" s="92" t="s">
        <v>6</v>
      </c>
      <c r="Z120" s="92" t="s">
        <v>162</v>
      </c>
      <c r="AA120" s="107"/>
    </row>
    <row r="121" spans="1:27" s="9" customFormat="1" ht="51" x14ac:dyDescent="0.25">
      <c r="A121" s="81" t="s">
        <v>275</v>
      </c>
      <c r="B121" s="93" t="s">
        <v>45</v>
      </c>
      <c r="C121" s="90"/>
      <c r="D121" s="93"/>
      <c r="E121" s="93"/>
      <c r="F121" s="93"/>
      <c r="G121" s="98" t="s">
        <v>30</v>
      </c>
      <c r="H121" s="98">
        <v>5</v>
      </c>
      <c r="I121" s="98">
        <v>1</v>
      </c>
      <c r="J121" s="94"/>
      <c r="K121" s="98">
        <v>26</v>
      </c>
      <c r="L121" s="94">
        <v>26</v>
      </c>
      <c r="M121" s="94"/>
      <c r="N121" s="94"/>
      <c r="O121" s="94"/>
      <c r="P121" s="94" t="s">
        <v>31</v>
      </c>
      <c r="Q121" s="94" t="s">
        <v>161</v>
      </c>
      <c r="R121" s="94" t="s">
        <v>161</v>
      </c>
      <c r="S121" s="94"/>
      <c r="T121" s="94"/>
      <c r="U121" s="92"/>
      <c r="V121" s="92"/>
      <c r="W121" s="94" t="s">
        <v>148</v>
      </c>
      <c r="X121" s="94" t="s">
        <v>149</v>
      </c>
      <c r="Y121" s="94" t="s">
        <v>148</v>
      </c>
      <c r="Z121" s="94" t="s">
        <v>149</v>
      </c>
      <c r="AA121" s="96"/>
    </row>
    <row r="122" spans="1:27" s="9" customFormat="1" x14ac:dyDescent="0.25">
      <c r="A122" s="140" t="s">
        <v>0</v>
      </c>
      <c r="B122" s="141"/>
      <c r="C122" s="141"/>
      <c r="D122" s="141"/>
      <c r="E122" s="141"/>
      <c r="F122" s="141"/>
      <c r="G122" s="141"/>
      <c r="H122" s="142"/>
      <c r="I122" s="40">
        <f>SUM(I117:I121)</f>
        <v>5</v>
      </c>
      <c r="J122" s="40"/>
      <c r="K122" s="40">
        <f t="shared" ref="K122:L122" si="24">SUM(K117:K121)</f>
        <v>130</v>
      </c>
      <c r="L122" s="40">
        <f t="shared" si="24"/>
        <v>78</v>
      </c>
      <c r="M122" s="41"/>
      <c r="N122" s="41"/>
      <c r="O122" s="41"/>
      <c r="P122" s="23"/>
      <c r="Q122" s="23"/>
      <c r="R122" s="41"/>
      <c r="S122" s="41"/>
      <c r="T122" s="23"/>
      <c r="U122" s="23"/>
      <c r="V122" s="23"/>
      <c r="W122" s="23"/>
      <c r="X122" s="23"/>
      <c r="Y122" s="22"/>
      <c r="Z122" s="40"/>
      <c r="AA122" s="27"/>
    </row>
    <row r="123" spans="1:27" s="9" customFormat="1" ht="51" x14ac:dyDescent="0.25">
      <c r="A123" s="81" t="s">
        <v>277</v>
      </c>
      <c r="B123" s="97" t="s">
        <v>50</v>
      </c>
      <c r="C123" s="97"/>
      <c r="D123" s="97"/>
      <c r="E123" s="97"/>
      <c r="F123" s="97"/>
      <c r="G123" s="98" t="s">
        <v>30</v>
      </c>
      <c r="H123" s="98">
        <v>5</v>
      </c>
      <c r="I123" s="98">
        <v>1</v>
      </c>
      <c r="J123" s="98"/>
      <c r="K123" s="98">
        <v>26</v>
      </c>
      <c r="L123" s="98">
        <v>26</v>
      </c>
      <c r="M123" s="98"/>
      <c r="N123" s="98"/>
      <c r="O123" s="98" t="s">
        <v>31</v>
      </c>
      <c r="P123" s="98"/>
      <c r="Q123" s="98" t="s">
        <v>161</v>
      </c>
      <c r="R123" s="98" t="s">
        <v>161</v>
      </c>
      <c r="S123" s="98"/>
      <c r="T123" s="98"/>
      <c r="U123" s="98"/>
      <c r="V123" s="98"/>
      <c r="W123" s="67" t="s">
        <v>160</v>
      </c>
      <c r="X123" s="67" t="s">
        <v>61</v>
      </c>
      <c r="Y123" s="92" t="s">
        <v>238</v>
      </c>
      <c r="Z123" s="92" t="s">
        <v>35</v>
      </c>
      <c r="AA123" s="110"/>
    </row>
    <row r="124" spans="1:27" s="9" customFormat="1" ht="51" x14ac:dyDescent="0.25">
      <c r="A124" s="81" t="s">
        <v>277</v>
      </c>
      <c r="B124" s="91" t="s">
        <v>58</v>
      </c>
      <c r="C124" s="91"/>
      <c r="D124" s="91"/>
      <c r="E124" s="91"/>
      <c r="F124" s="91"/>
      <c r="G124" s="92" t="s">
        <v>30</v>
      </c>
      <c r="H124" s="92">
        <v>5</v>
      </c>
      <c r="I124" s="92">
        <v>1</v>
      </c>
      <c r="J124" s="92"/>
      <c r="K124" s="92">
        <v>26</v>
      </c>
      <c r="L124" s="92"/>
      <c r="M124" s="92"/>
      <c r="N124" s="92"/>
      <c r="O124" s="92" t="s">
        <v>31</v>
      </c>
      <c r="P124" s="92"/>
      <c r="Q124" s="98" t="s">
        <v>161</v>
      </c>
      <c r="R124" s="98" t="s">
        <v>161</v>
      </c>
      <c r="S124" s="92"/>
      <c r="T124" s="92"/>
      <c r="U124" s="92"/>
      <c r="V124" s="92"/>
      <c r="W124" s="67" t="s">
        <v>160</v>
      </c>
      <c r="X124" s="67" t="s">
        <v>61</v>
      </c>
      <c r="Y124" s="92" t="s">
        <v>116</v>
      </c>
      <c r="Z124" s="92" t="s">
        <v>115</v>
      </c>
      <c r="AA124" s="95"/>
    </row>
    <row r="125" spans="1:27" s="9" customFormat="1" x14ac:dyDescent="0.25">
      <c r="A125" s="140" t="s">
        <v>0</v>
      </c>
      <c r="B125" s="141"/>
      <c r="C125" s="141"/>
      <c r="D125" s="141"/>
      <c r="E125" s="141"/>
      <c r="F125" s="141"/>
      <c r="G125" s="141"/>
      <c r="H125" s="142"/>
      <c r="I125" s="40">
        <f>SUM(I123:I124)</f>
        <v>2</v>
      </c>
      <c r="J125" s="40"/>
      <c r="K125" s="40">
        <f t="shared" ref="K125" si="25">SUM(K123:K124)</f>
        <v>52</v>
      </c>
      <c r="L125" s="40">
        <f t="shared" ref="L125" si="26">SUM(L123:L124)</f>
        <v>26</v>
      </c>
      <c r="M125" s="40">
        <f t="shared" ref="M125" si="27">SUM(M123:M124)</f>
        <v>0</v>
      </c>
      <c r="N125" s="22"/>
      <c r="O125" s="22"/>
      <c r="P125" s="40"/>
      <c r="Q125" s="40"/>
      <c r="R125" s="22"/>
      <c r="S125" s="22"/>
      <c r="T125" s="40"/>
      <c r="U125" s="40"/>
      <c r="V125" s="40"/>
      <c r="W125" s="40"/>
      <c r="X125" s="40"/>
      <c r="Y125" s="22"/>
      <c r="Z125" s="40"/>
      <c r="AA125" s="27"/>
    </row>
    <row r="126" spans="1:27" s="9" customFormat="1" ht="51" x14ac:dyDescent="0.25">
      <c r="A126" s="81" t="s">
        <v>278</v>
      </c>
      <c r="B126" s="97"/>
      <c r="C126" s="97">
        <v>542050</v>
      </c>
      <c r="D126" s="97" t="s">
        <v>109</v>
      </c>
      <c r="E126" s="97">
        <v>5420501</v>
      </c>
      <c r="F126" s="97" t="s">
        <v>110</v>
      </c>
      <c r="G126" s="75" t="s">
        <v>80</v>
      </c>
      <c r="H126" s="98">
        <v>5</v>
      </c>
      <c r="I126" s="98">
        <v>1</v>
      </c>
      <c r="J126" s="98" t="s">
        <v>167</v>
      </c>
      <c r="K126" s="98">
        <v>26</v>
      </c>
      <c r="L126" s="98"/>
      <c r="M126" s="98"/>
      <c r="N126" s="98"/>
      <c r="O126" s="98"/>
      <c r="P126" s="98" t="s">
        <v>31</v>
      </c>
      <c r="Q126" s="98" t="s">
        <v>39</v>
      </c>
      <c r="R126" s="98" t="s">
        <v>39</v>
      </c>
      <c r="S126" s="98"/>
      <c r="T126" s="98"/>
      <c r="U126" s="98"/>
      <c r="V126" s="98"/>
      <c r="W126" s="98" t="s">
        <v>5</v>
      </c>
      <c r="X126" s="98" t="s">
        <v>61</v>
      </c>
      <c r="Y126" s="92"/>
      <c r="Z126" s="92"/>
      <c r="AA126" s="110"/>
    </row>
    <row r="127" spans="1:27" s="9" customFormat="1" x14ac:dyDescent="0.25">
      <c r="A127" s="140" t="s">
        <v>0</v>
      </c>
      <c r="B127" s="141"/>
      <c r="C127" s="141"/>
      <c r="D127" s="141"/>
      <c r="E127" s="141"/>
      <c r="F127" s="141"/>
      <c r="G127" s="141"/>
      <c r="H127" s="142"/>
      <c r="I127" s="40">
        <f>SUM(I126)</f>
        <v>1</v>
      </c>
      <c r="J127" s="40"/>
      <c r="K127" s="40">
        <f t="shared" ref="K127:M127" si="28">SUM(K126)</f>
        <v>26</v>
      </c>
      <c r="L127" s="40">
        <f t="shared" si="28"/>
        <v>0</v>
      </c>
      <c r="M127" s="40">
        <f t="shared" si="28"/>
        <v>0</v>
      </c>
      <c r="N127" s="22"/>
      <c r="O127" s="22"/>
      <c r="P127" s="40"/>
      <c r="Q127" s="40"/>
      <c r="R127" s="22"/>
      <c r="S127" s="22"/>
      <c r="T127" s="40"/>
      <c r="U127" s="40"/>
      <c r="V127" s="40"/>
      <c r="W127" s="40"/>
      <c r="X127" s="22"/>
      <c r="Y127" s="28"/>
      <c r="Z127" s="27"/>
      <c r="AA127" s="28"/>
    </row>
    <row r="128" spans="1:27" s="9" customFormat="1" ht="51" x14ac:dyDescent="0.25">
      <c r="A128" s="81" t="s">
        <v>279</v>
      </c>
      <c r="B128" s="97" t="s">
        <v>56</v>
      </c>
      <c r="C128" s="97"/>
      <c r="D128" s="97"/>
      <c r="E128" s="97"/>
      <c r="F128" s="97"/>
      <c r="G128" s="98" t="s">
        <v>30</v>
      </c>
      <c r="H128" s="98">
        <v>5</v>
      </c>
      <c r="I128" s="98">
        <v>1</v>
      </c>
      <c r="J128" s="98"/>
      <c r="K128" s="98">
        <v>26</v>
      </c>
      <c r="L128" s="98">
        <v>26</v>
      </c>
      <c r="M128" s="98"/>
      <c r="N128" s="98"/>
      <c r="O128" s="98"/>
      <c r="P128" s="98" t="s">
        <v>31</v>
      </c>
      <c r="Q128" s="98" t="s">
        <v>161</v>
      </c>
      <c r="R128" s="98" t="s">
        <v>161</v>
      </c>
      <c r="S128" s="98"/>
      <c r="T128" s="98"/>
      <c r="U128" s="98"/>
      <c r="V128" s="98"/>
      <c r="W128" s="98" t="s">
        <v>116</v>
      </c>
      <c r="X128" s="98" t="s">
        <v>34</v>
      </c>
      <c r="Y128" s="92" t="s">
        <v>57</v>
      </c>
      <c r="Z128" s="92" t="s">
        <v>35</v>
      </c>
      <c r="AA128" s="110"/>
    </row>
    <row r="129" spans="1:27" s="9" customFormat="1" x14ac:dyDescent="0.25">
      <c r="A129" s="140" t="s">
        <v>0</v>
      </c>
      <c r="B129" s="141"/>
      <c r="C129" s="141"/>
      <c r="D129" s="141"/>
      <c r="E129" s="141"/>
      <c r="F129" s="141"/>
      <c r="G129" s="141"/>
      <c r="H129" s="142"/>
      <c r="I129" s="40">
        <f>SUM(I128)</f>
        <v>1</v>
      </c>
      <c r="J129" s="40"/>
      <c r="K129" s="40">
        <f t="shared" ref="K129:M129" si="29">SUM(K128)</f>
        <v>26</v>
      </c>
      <c r="L129" s="40">
        <f t="shared" si="29"/>
        <v>26</v>
      </c>
      <c r="M129" s="40">
        <f t="shared" si="29"/>
        <v>0</v>
      </c>
      <c r="N129" s="27"/>
      <c r="O129" s="27"/>
      <c r="P129" s="28"/>
      <c r="Q129" s="28"/>
      <c r="R129" s="27"/>
      <c r="S129" s="27"/>
      <c r="T129" s="28"/>
      <c r="U129" s="28"/>
      <c r="V129" s="28"/>
      <c r="W129" s="27"/>
      <c r="X129" s="27"/>
      <c r="Y129" s="27"/>
      <c r="Z129" s="28"/>
      <c r="AA129" s="27"/>
    </row>
    <row r="130" spans="1:27" s="9" customFormat="1" ht="51" x14ac:dyDescent="0.25">
      <c r="A130" s="80" t="s">
        <v>152</v>
      </c>
      <c r="B130" s="97"/>
      <c r="C130" s="97">
        <v>213070</v>
      </c>
      <c r="D130" s="97" t="s">
        <v>63</v>
      </c>
      <c r="E130" s="97">
        <v>2130701</v>
      </c>
      <c r="F130" s="97" t="s">
        <v>64</v>
      </c>
      <c r="G130" s="98" t="s">
        <v>30</v>
      </c>
      <c r="H130" s="98">
        <v>5</v>
      </c>
      <c r="I130" s="98">
        <v>1</v>
      </c>
      <c r="J130" s="98" t="s">
        <v>174</v>
      </c>
      <c r="K130" s="98">
        <v>26</v>
      </c>
      <c r="L130" s="98"/>
      <c r="M130" s="98">
        <v>26</v>
      </c>
      <c r="N130" s="98"/>
      <c r="O130" s="98" t="s">
        <v>31</v>
      </c>
      <c r="P130" s="98"/>
      <c r="Q130" s="98" t="s">
        <v>161</v>
      </c>
      <c r="R130" s="98" t="s">
        <v>161</v>
      </c>
      <c r="S130" s="98"/>
      <c r="T130" s="98"/>
      <c r="U130" s="98"/>
      <c r="V130" s="98"/>
      <c r="W130" s="98" t="s">
        <v>34</v>
      </c>
      <c r="X130" s="98" t="s">
        <v>160</v>
      </c>
      <c r="Y130" s="92"/>
      <c r="Z130" s="92"/>
      <c r="AA130" s="110"/>
    </row>
    <row r="131" spans="1:27" s="9" customFormat="1" x14ac:dyDescent="0.25">
      <c r="A131" s="140" t="s">
        <v>0</v>
      </c>
      <c r="B131" s="141"/>
      <c r="C131" s="141"/>
      <c r="D131" s="141"/>
      <c r="E131" s="141"/>
      <c r="F131" s="141"/>
      <c r="G131" s="141"/>
      <c r="H131" s="142"/>
      <c r="I131" s="40">
        <f>SUM(I130)</f>
        <v>1</v>
      </c>
      <c r="J131" s="40"/>
      <c r="K131" s="40">
        <f t="shared" ref="K131:M131" si="30">SUM(K130)</f>
        <v>26</v>
      </c>
      <c r="L131" s="40">
        <f t="shared" si="30"/>
        <v>0</v>
      </c>
      <c r="M131" s="40">
        <f t="shared" si="30"/>
        <v>26</v>
      </c>
      <c r="N131" s="27"/>
      <c r="O131" s="27"/>
      <c r="P131" s="28"/>
      <c r="Q131" s="28"/>
      <c r="R131" s="27"/>
      <c r="S131" s="27"/>
      <c r="T131" s="28"/>
      <c r="U131" s="28"/>
      <c r="V131" s="28"/>
      <c r="W131" s="28"/>
      <c r="X131" s="28"/>
      <c r="Y131" s="27"/>
      <c r="Z131" s="28"/>
      <c r="AA131" s="27"/>
    </row>
    <row r="132" spans="1:27" s="9" customFormat="1" ht="89.25" x14ac:dyDescent="0.25">
      <c r="A132" s="81" t="s">
        <v>280</v>
      </c>
      <c r="B132" s="97"/>
      <c r="C132" s="97">
        <v>345120</v>
      </c>
      <c r="D132" s="97" t="s">
        <v>47</v>
      </c>
      <c r="E132" s="97">
        <v>3451204</v>
      </c>
      <c r="F132" s="97" t="s">
        <v>48</v>
      </c>
      <c r="G132" s="98" t="s">
        <v>30</v>
      </c>
      <c r="H132" s="98">
        <v>5</v>
      </c>
      <c r="I132" s="98">
        <v>1</v>
      </c>
      <c r="J132" s="98" t="s">
        <v>174</v>
      </c>
      <c r="K132" s="98">
        <v>26</v>
      </c>
      <c r="L132" s="98"/>
      <c r="M132" s="98"/>
      <c r="N132" s="98"/>
      <c r="O132" s="98" t="s">
        <v>31</v>
      </c>
      <c r="P132" s="98"/>
      <c r="Q132" s="98" t="s">
        <v>161</v>
      </c>
      <c r="R132" s="98" t="s">
        <v>161</v>
      </c>
      <c r="S132" s="98"/>
      <c r="T132" s="98"/>
      <c r="U132" s="98"/>
      <c r="V132" s="98"/>
      <c r="W132" s="98" t="s">
        <v>116</v>
      </c>
      <c r="X132" s="98" t="s">
        <v>34</v>
      </c>
      <c r="Y132" s="92"/>
      <c r="Z132" s="92"/>
      <c r="AA132" s="95"/>
    </row>
    <row r="133" spans="1:27" s="9" customFormat="1" ht="89.25" x14ac:dyDescent="0.25">
      <c r="A133" s="81" t="s">
        <v>280</v>
      </c>
      <c r="B133" s="91"/>
      <c r="C133" s="91">
        <v>482010</v>
      </c>
      <c r="D133" s="91" t="s">
        <v>164</v>
      </c>
      <c r="E133" s="91">
        <v>4820101</v>
      </c>
      <c r="F133" s="91" t="s">
        <v>165</v>
      </c>
      <c r="G133" s="92" t="s">
        <v>30</v>
      </c>
      <c r="H133" s="92">
        <v>5</v>
      </c>
      <c r="I133" s="92">
        <v>1</v>
      </c>
      <c r="J133" s="92" t="s">
        <v>174</v>
      </c>
      <c r="K133" s="92">
        <v>26</v>
      </c>
      <c r="L133" s="92"/>
      <c r="M133" s="92">
        <v>26</v>
      </c>
      <c r="N133" s="92"/>
      <c r="O133" s="92" t="s">
        <v>31</v>
      </c>
      <c r="P133" s="92"/>
      <c r="Q133" s="98" t="s">
        <v>161</v>
      </c>
      <c r="R133" s="98" t="s">
        <v>161</v>
      </c>
      <c r="S133" s="92"/>
      <c r="T133" s="92"/>
      <c r="U133" s="92"/>
      <c r="V133" s="92"/>
      <c r="W133" s="92" t="s">
        <v>160</v>
      </c>
      <c r="X133" s="92" t="s">
        <v>34</v>
      </c>
      <c r="Y133" s="92"/>
      <c r="Z133" s="92"/>
      <c r="AA133" s="95"/>
    </row>
    <row r="134" spans="1:27" s="9" customFormat="1" ht="89.25" x14ac:dyDescent="0.25">
      <c r="A134" s="81" t="s">
        <v>280</v>
      </c>
      <c r="B134" s="91"/>
      <c r="C134" s="91">
        <v>811060</v>
      </c>
      <c r="D134" s="91" t="s">
        <v>132</v>
      </c>
      <c r="E134" s="91">
        <v>8110602</v>
      </c>
      <c r="F134" s="124" t="s">
        <v>151</v>
      </c>
      <c r="G134" s="92" t="s">
        <v>30</v>
      </c>
      <c r="H134" s="92">
        <v>5</v>
      </c>
      <c r="I134" s="92">
        <v>1</v>
      </c>
      <c r="J134" s="92" t="s">
        <v>174</v>
      </c>
      <c r="K134" s="92">
        <v>26</v>
      </c>
      <c r="L134" s="92"/>
      <c r="M134" s="92"/>
      <c r="N134" s="92"/>
      <c r="O134" s="92"/>
      <c r="P134" s="92" t="s">
        <v>31</v>
      </c>
      <c r="Q134" s="98" t="s">
        <v>161</v>
      </c>
      <c r="R134" s="98" t="s">
        <v>161</v>
      </c>
      <c r="S134" s="92"/>
      <c r="T134" s="92"/>
      <c r="U134" s="92"/>
      <c r="V134" s="92"/>
      <c r="W134" s="92" t="s">
        <v>116</v>
      </c>
      <c r="X134" s="92" t="s">
        <v>34</v>
      </c>
      <c r="Y134" s="92"/>
      <c r="Z134" s="92"/>
      <c r="AA134" s="125"/>
    </row>
    <row r="135" spans="1:27" s="9" customFormat="1" ht="89.25" x14ac:dyDescent="0.25">
      <c r="A135" s="81" t="s">
        <v>280</v>
      </c>
      <c r="B135" s="93"/>
      <c r="C135" s="90">
        <v>812010</v>
      </c>
      <c r="D135" s="93" t="s">
        <v>166</v>
      </c>
      <c r="E135" s="93">
        <v>8120101</v>
      </c>
      <c r="F135" s="93" t="s">
        <v>153</v>
      </c>
      <c r="G135" s="94" t="s">
        <v>30</v>
      </c>
      <c r="H135" s="94">
        <v>5</v>
      </c>
      <c r="I135" s="94">
        <v>1</v>
      </c>
      <c r="J135" s="94" t="s">
        <v>174</v>
      </c>
      <c r="K135" s="94">
        <v>26</v>
      </c>
      <c r="L135" s="94"/>
      <c r="M135" s="94"/>
      <c r="N135" s="94"/>
      <c r="O135" s="94" t="s">
        <v>31</v>
      </c>
      <c r="P135" s="94"/>
      <c r="Q135" s="98" t="s">
        <v>161</v>
      </c>
      <c r="R135" s="98" t="s">
        <v>161</v>
      </c>
      <c r="S135" s="94"/>
      <c r="T135" s="94"/>
      <c r="U135" s="94"/>
      <c r="V135" s="94"/>
      <c r="W135" s="94" t="s">
        <v>116</v>
      </c>
      <c r="X135" s="94" t="s">
        <v>34</v>
      </c>
      <c r="Y135" s="94"/>
      <c r="Z135" s="94"/>
      <c r="AA135" s="96"/>
    </row>
    <row r="136" spans="1:27" s="9" customFormat="1" x14ac:dyDescent="0.25">
      <c r="A136" s="140" t="s">
        <v>0</v>
      </c>
      <c r="B136" s="141"/>
      <c r="C136" s="141"/>
      <c r="D136" s="141"/>
      <c r="E136" s="141"/>
      <c r="F136" s="141"/>
      <c r="G136" s="141"/>
      <c r="H136" s="142"/>
      <c r="I136" s="23">
        <f>SUM(I132:I135)</f>
        <v>4</v>
      </c>
      <c r="J136" s="23"/>
      <c r="K136" s="23">
        <f t="shared" ref="K136:M136" si="31">SUM(K132:K135)</f>
        <v>104</v>
      </c>
      <c r="L136" s="23"/>
      <c r="M136" s="23">
        <f t="shared" si="31"/>
        <v>26</v>
      </c>
      <c r="N136" s="30"/>
      <c r="O136" s="30"/>
      <c r="P136" s="29"/>
      <c r="Q136" s="29"/>
      <c r="R136" s="30"/>
      <c r="S136" s="30"/>
      <c r="T136" s="29"/>
      <c r="U136" s="29"/>
      <c r="V136" s="29"/>
      <c r="W136" s="29"/>
      <c r="X136" s="29"/>
      <c r="Y136" s="27"/>
      <c r="Z136" s="28"/>
      <c r="AA136" s="27"/>
    </row>
    <row r="137" spans="1:27" s="9" customFormat="1" ht="76.5" x14ac:dyDescent="0.25">
      <c r="A137" s="81" t="s">
        <v>281</v>
      </c>
      <c r="B137" s="97"/>
      <c r="C137" s="97">
        <v>525020</v>
      </c>
      <c r="D137" s="97" t="s">
        <v>104</v>
      </c>
      <c r="E137" s="97">
        <v>5250201</v>
      </c>
      <c r="F137" s="97" t="s">
        <v>93</v>
      </c>
      <c r="G137" s="98" t="s">
        <v>30</v>
      </c>
      <c r="H137" s="98">
        <v>5</v>
      </c>
      <c r="I137" s="70">
        <v>0.5</v>
      </c>
      <c r="J137" s="98" t="s">
        <v>167</v>
      </c>
      <c r="K137" s="98">
        <v>13</v>
      </c>
      <c r="L137" s="98"/>
      <c r="M137" s="98">
        <v>13</v>
      </c>
      <c r="N137" s="98"/>
      <c r="O137" s="98"/>
      <c r="P137" s="98" t="s">
        <v>31</v>
      </c>
      <c r="Q137" s="98" t="s">
        <v>161</v>
      </c>
      <c r="R137" s="98" t="s">
        <v>161</v>
      </c>
      <c r="S137" s="98"/>
      <c r="T137" s="98"/>
      <c r="U137" s="98"/>
      <c r="V137" s="98"/>
      <c r="W137" s="98" t="s">
        <v>147</v>
      </c>
      <c r="X137" s="98" t="s">
        <v>160</v>
      </c>
      <c r="Y137" s="92"/>
      <c r="Z137" s="92"/>
      <c r="AA137" s="110"/>
    </row>
    <row r="138" spans="1:27" s="9" customFormat="1" ht="76.5" x14ac:dyDescent="0.25">
      <c r="A138" s="81" t="s">
        <v>281</v>
      </c>
      <c r="B138" s="91"/>
      <c r="C138" s="91">
        <v>342020</v>
      </c>
      <c r="D138" s="91" t="s">
        <v>134</v>
      </c>
      <c r="E138" s="91">
        <v>3420201</v>
      </c>
      <c r="F138" s="91" t="s">
        <v>135</v>
      </c>
      <c r="G138" s="92" t="s">
        <v>30</v>
      </c>
      <c r="H138" s="92">
        <v>5</v>
      </c>
      <c r="I138" s="92">
        <v>0.5</v>
      </c>
      <c r="J138" s="92" t="s">
        <v>167</v>
      </c>
      <c r="K138" s="92">
        <v>13</v>
      </c>
      <c r="L138" s="92"/>
      <c r="M138" s="92"/>
      <c r="N138" s="92"/>
      <c r="O138" s="92"/>
      <c r="P138" s="92" t="s">
        <v>31</v>
      </c>
      <c r="Q138" s="98" t="s">
        <v>161</v>
      </c>
      <c r="R138" s="98" t="s">
        <v>161</v>
      </c>
      <c r="S138" s="92"/>
      <c r="T138" s="92"/>
      <c r="U138" s="92"/>
      <c r="V138" s="92"/>
      <c r="W138" s="92" t="s">
        <v>116</v>
      </c>
      <c r="X138" s="92" t="s">
        <v>160</v>
      </c>
      <c r="Y138" s="92"/>
      <c r="Z138" s="92"/>
      <c r="AA138" s="95"/>
    </row>
    <row r="139" spans="1:27" s="9" customFormat="1" ht="76.5" x14ac:dyDescent="0.25">
      <c r="A139" s="81" t="s">
        <v>281</v>
      </c>
      <c r="B139" s="91"/>
      <c r="C139" s="91">
        <v>522020</v>
      </c>
      <c r="D139" s="91" t="s">
        <v>108</v>
      </c>
      <c r="E139" s="91">
        <v>5220207</v>
      </c>
      <c r="F139" s="91" t="s">
        <v>133</v>
      </c>
      <c r="G139" s="92" t="s">
        <v>30</v>
      </c>
      <c r="H139" s="92">
        <v>5</v>
      </c>
      <c r="I139" s="92">
        <v>0.5</v>
      </c>
      <c r="J139" s="92" t="s">
        <v>167</v>
      </c>
      <c r="K139" s="92">
        <v>13</v>
      </c>
      <c r="L139" s="92"/>
      <c r="M139" s="92">
        <v>13</v>
      </c>
      <c r="N139" s="92"/>
      <c r="O139" s="92"/>
      <c r="P139" s="92" t="s">
        <v>31</v>
      </c>
      <c r="Q139" s="98" t="s">
        <v>161</v>
      </c>
      <c r="R139" s="98" t="s">
        <v>161</v>
      </c>
      <c r="S139" s="92"/>
      <c r="T139" s="92"/>
      <c r="U139" s="92"/>
      <c r="V139" s="92"/>
      <c r="W139" s="92" t="s">
        <v>147</v>
      </c>
      <c r="X139" s="92" t="s">
        <v>160</v>
      </c>
      <c r="Y139" s="92"/>
      <c r="Z139" s="92"/>
      <c r="AA139" s="107"/>
    </row>
    <row r="140" spans="1:27" s="9" customFormat="1" ht="76.5" x14ac:dyDescent="0.25">
      <c r="A140" s="81" t="s">
        <v>281</v>
      </c>
      <c r="B140" s="93"/>
      <c r="C140" s="93">
        <v>522010</v>
      </c>
      <c r="D140" s="93" t="s">
        <v>125</v>
      </c>
      <c r="E140" s="93">
        <v>5220101</v>
      </c>
      <c r="F140" s="93" t="s">
        <v>154</v>
      </c>
      <c r="G140" s="94" t="s">
        <v>30</v>
      </c>
      <c r="H140" s="94">
        <v>5</v>
      </c>
      <c r="I140" s="72">
        <v>0.5</v>
      </c>
      <c r="J140" s="94" t="s">
        <v>174</v>
      </c>
      <c r="K140" s="94">
        <v>13</v>
      </c>
      <c r="L140" s="94"/>
      <c r="M140" s="94">
        <v>13</v>
      </c>
      <c r="N140" s="94"/>
      <c r="O140" s="94"/>
      <c r="P140" s="92" t="s">
        <v>31</v>
      </c>
      <c r="Q140" s="92" t="s">
        <v>39</v>
      </c>
      <c r="R140" s="92" t="s">
        <v>39</v>
      </c>
      <c r="S140" s="94"/>
      <c r="T140" s="94"/>
      <c r="U140" s="94"/>
      <c r="V140" s="94"/>
      <c r="W140" s="92" t="s">
        <v>147</v>
      </c>
      <c r="X140" s="92" t="s">
        <v>160</v>
      </c>
      <c r="Y140" s="94"/>
      <c r="Z140" s="94"/>
      <c r="AA140" s="96"/>
    </row>
    <row r="141" spans="1:27" s="9" customFormat="1" ht="76.5" x14ac:dyDescent="0.25">
      <c r="A141" s="81" t="s">
        <v>281</v>
      </c>
      <c r="B141" s="91"/>
      <c r="C141" s="91">
        <v>840070</v>
      </c>
      <c r="D141" s="91" t="s">
        <v>102</v>
      </c>
      <c r="E141" s="91">
        <v>8400701</v>
      </c>
      <c r="F141" s="91" t="s">
        <v>103</v>
      </c>
      <c r="G141" s="92" t="s">
        <v>30</v>
      </c>
      <c r="H141" s="92">
        <v>5</v>
      </c>
      <c r="I141" s="92">
        <v>0.5</v>
      </c>
      <c r="J141" s="92" t="s">
        <v>174</v>
      </c>
      <c r="K141" s="92">
        <v>13</v>
      </c>
      <c r="L141" s="92"/>
      <c r="M141" s="92">
        <v>13</v>
      </c>
      <c r="N141" s="92"/>
      <c r="O141" s="92"/>
      <c r="P141" s="98" t="s">
        <v>31</v>
      </c>
      <c r="Q141" s="98" t="s">
        <v>161</v>
      </c>
      <c r="R141" s="98" t="s">
        <v>161</v>
      </c>
      <c r="S141" s="92"/>
      <c r="T141" s="92"/>
      <c r="U141" s="92"/>
      <c r="V141" s="92"/>
      <c r="W141" s="92" t="s">
        <v>194</v>
      </c>
      <c r="X141" s="92" t="s">
        <v>82</v>
      </c>
      <c r="Y141" s="71"/>
      <c r="Z141" s="94"/>
      <c r="AA141" s="118"/>
    </row>
    <row r="142" spans="1:27" s="9" customFormat="1" ht="76.5" x14ac:dyDescent="0.25">
      <c r="A142" s="81" t="s">
        <v>282</v>
      </c>
      <c r="B142" s="93"/>
      <c r="C142" s="93">
        <v>840110</v>
      </c>
      <c r="D142" s="93" t="s">
        <v>195</v>
      </c>
      <c r="E142" s="93">
        <v>8401101</v>
      </c>
      <c r="F142" s="93" t="s">
        <v>92</v>
      </c>
      <c r="G142" s="94" t="s">
        <v>30</v>
      </c>
      <c r="H142" s="94">
        <v>5</v>
      </c>
      <c r="I142" s="94">
        <v>0.5</v>
      </c>
      <c r="J142" s="94" t="s">
        <v>174</v>
      </c>
      <c r="K142" s="94">
        <v>13</v>
      </c>
      <c r="L142" s="94"/>
      <c r="M142" s="94">
        <v>13</v>
      </c>
      <c r="N142" s="94"/>
      <c r="O142" s="94"/>
      <c r="P142" s="94" t="s">
        <v>31</v>
      </c>
      <c r="Q142" s="98" t="s">
        <v>161</v>
      </c>
      <c r="R142" s="98" t="s">
        <v>161</v>
      </c>
      <c r="S142" s="94"/>
      <c r="T142" s="94"/>
      <c r="U142" s="94"/>
      <c r="V142" s="94"/>
      <c r="W142" s="92" t="s">
        <v>5</v>
      </c>
      <c r="X142" s="92" t="s">
        <v>116</v>
      </c>
      <c r="Y142" s="94"/>
      <c r="Z142" s="94"/>
      <c r="AA142" s="96"/>
    </row>
    <row r="143" spans="1:27" s="9" customFormat="1" x14ac:dyDescent="0.25">
      <c r="A143" s="140" t="s">
        <v>0</v>
      </c>
      <c r="B143" s="141"/>
      <c r="C143" s="141"/>
      <c r="D143" s="141"/>
      <c r="E143" s="141"/>
      <c r="F143" s="141"/>
      <c r="G143" s="141"/>
      <c r="H143" s="142"/>
      <c r="I143" s="40">
        <f>SUM(I137:I142)</f>
        <v>3</v>
      </c>
      <c r="J143" s="40"/>
      <c r="K143" s="40">
        <f t="shared" ref="K143:M143" si="32">SUM(K137:K142)</f>
        <v>78</v>
      </c>
      <c r="L143" s="40"/>
      <c r="M143" s="40">
        <f t="shared" si="32"/>
        <v>65</v>
      </c>
      <c r="N143" s="30"/>
      <c r="O143" s="30"/>
      <c r="P143" s="29"/>
      <c r="Q143" s="29"/>
      <c r="R143" s="30"/>
      <c r="S143" s="30"/>
      <c r="T143" s="29"/>
      <c r="U143" s="29"/>
      <c r="V143" s="29"/>
      <c r="W143" s="29"/>
      <c r="X143" s="29"/>
      <c r="Y143" s="30"/>
      <c r="Z143" s="29"/>
      <c r="AA143" s="27"/>
    </row>
    <row r="144" spans="1:27" s="9" customFormat="1" ht="15.6" customHeight="1" x14ac:dyDescent="0.25">
      <c r="A144" s="133" t="s">
        <v>43</v>
      </c>
      <c r="B144" s="134"/>
      <c r="C144" s="134"/>
      <c r="D144" s="134"/>
      <c r="E144" s="134"/>
      <c r="F144" s="134"/>
      <c r="G144" s="134"/>
      <c r="H144" s="135"/>
      <c r="I144" s="44">
        <f>SUM(I143,I136,I131,I129,I127,I125,I122)</f>
        <v>17</v>
      </c>
      <c r="J144" s="44"/>
      <c r="K144" s="44">
        <f t="shared" ref="K144:M144" si="33">SUM(K143,K136,K131,K129,K127,K125,K122)</f>
        <v>442</v>
      </c>
      <c r="L144" s="44">
        <f t="shared" si="33"/>
        <v>130</v>
      </c>
      <c r="M144" s="44">
        <f t="shared" si="33"/>
        <v>117</v>
      </c>
      <c r="N144" s="35"/>
      <c r="O144" s="34"/>
      <c r="P144" s="35"/>
      <c r="Q144" s="35"/>
      <c r="R144" s="34"/>
      <c r="S144" s="34"/>
      <c r="T144" s="36"/>
      <c r="U144" s="36"/>
      <c r="V144" s="36"/>
      <c r="W144" s="36"/>
      <c r="X144" s="36"/>
      <c r="Y144" s="36"/>
      <c r="Z144" s="35"/>
      <c r="AA144" s="36"/>
    </row>
    <row r="145" spans="1:27" s="9" customFormat="1" x14ac:dyDescent="0.25">
      <c r="A145" s="145" t="s">
        <v>136</v>
      </c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</row>
    <row r="146" spans="1:27" s="9" customFormat="1" ht="64.5" customHeight="1" x14ac:dyDescent="0.25">
      <c r="A146" s="81" t="s">
        <v>283</v>
      </c>
      <c r="B146" s="97" t="s">
        <v>29</v>
      </c>
      <c r="C146" s="97"/>
      <c r="D146" s="97"/>
      <c r="E146" s="97"/>
      <c r="F146" s="97"/>
      <c r="G146" s="98" t="s">
        <v>30</v>
      </c>
      <c r="H146" s="98">
        <v>5</v>
      </c>
      <c r="I146" s="98">
        <v>1</v>
      </c>
      <c r="J146" s="98"/>
      <c r="K146" s="98">
        <v>26</v>
      </c>
      <c r="L146" s="98"/>
      <c r="M146" s="98"/>
      <c r="N146" s="98" t="s">
        <v>31</v>
      </c>
      <c r="O146" s="98"/>
      <c r="P146" s="98"/>
      <c r="Q146" s="98" t="s">
        <v>39</v>
      </c>
      <c r="R146" s="98" t="s">
        <v>39</v>
      </c>
      <c r="S146" s="98"/>
      <c r="T146" s="98"/>
      <c r="U146" s="98"/>
      <c r="V146" s="98"/>
      <c r="W146" s="98" t="s">
        <v>5</v>
      </c>
      <c r="X146" s="98" t="s">
        <v>6</v>
      </c>
      <c r="Y146" s="92" t="s">
        <v>31</v>
      </c>
      <c r="Z146" s="92" t="s">
        <v>237</v>
      </c>
      <c r="AA146" s="110"/>
    </row>
    <row r="147" spans="1:27" s="9" customFormat="1" ht="51" x14ac:dyDescent="0.25">
      <c r="A147" s="81" t="s">
        <v>283</v>
      </c>
      <c r="B147" s="91" t="s">
        <v>50</v>
      </c>
      <c r="C147" s="91"/>
      <c r="D147" s="91"/>
      <c r="E147" s="91"/>
      <c r="F147" s="91"/>
      <c r="G147" s="92" t="s">
        <v>30</v>
      </c>
      <c r="H147" s="92">
        <v>5</v>
      </c>
      <c r="I147" s="92">
        <v>1</v>
      </c>
      <c r="J147" s="92"/>
      <c r="K147" s="92">
        <v>26</v>
      </c>
      <c r="L147" s="92">
        <v>26</v>
      </c>
      <c r="M147" s="92"/>
      <c r="N147" s="92" t="s">
        <v>31</v>
      </c>
      <c r="O147" s="92"/>
      <c r="P147" s="92"/>
      <c r="Q147" s="92" t="s">
        <v>39</v>
      </c>
      <c r="R147" s="92" t="s">
        <v>39</v>
      </c>
      <c r="S147" s="92"/>
      <c r="T147" s="92"/>
      <c r="U147" s="92"/>
      <c r="V147" s="92"/>
      <c r="W147" s="92" t="s">
        <v>5</v>
      </c>
      <c r="X147" s="92" t="s">
        <v>6</v>
      </c>
      <c r="Y147" s="92" t="s">
        <v>162</v>
      </c>
      <c r="Z147" s="92" t="s">
        <v>35</v>
      </c>
      <c r="AA147" s="95"/>
    </row>
    <row r="148" spans="1:27" s="9" customFormat="1" ht="51" x14ac:dyDescent="0.25">
      <c r="A148" s="81" t="s">
        <v>283</v>
      </c>
      <c r="B148" s="91" t="s">
        <v>45</v>
      </c>
      <c r="C148" s="91"/>
      <c r="D148" s="91"/>
      <c r="E148" s="91"/>
      <c r="F148" s="91"/>
      <c r="G148" s="92" t="s">
        <v>30</v>
      </c>
      <c r="H148" s="92">
        <v>5</v>
      </c>
      <c r="I148" s="92">
        <v>1</v>
      </c>
      <c r="J148" s="92"/>
      <c r="K148" s="92">
        <v>26</v>
      </c>
      <c r="L148" s="92">
        <v>26</v>
      </c>
      <c r="M148" s="92"/>
      <c r="N148" s="92" t="s">
        <v>31</v>
      </c>
      <c r="O148" s="92"/>
      <c r="P148" s="92"/>
      <c r="Q148" s="92" t="s">
        <v>39</v>
      </c>
      <c r="R148" s="92" t="s">
        <v>39</v>
      </c>
      <c r="S148" s="92"/>
      <c r="T148" s="92"/>
      <c r="U148" s="92"/>
      <c r="V148" s="92"/>
      <c r="W148" s="92" t="s">
        <v>5</v>
      </c>
      <c r="X148" s="92" t="s">
        <v>6</v>
      </c>
      <c r="Y148" s="92" t="s">
        <v>148</v>
      </c>
      <c r="Z148" s="92" t="s">
        <v>149</v>
      </c>
      <c r="AA148" s="107"/>
    </row>
    <row r="149" spans="1:27" s="9" customFormat="1" x14ac:dyDescent="0.25">
      <c r="A149" s="140" t="s">
        <v>0</v>
      </c>
      <c r="B149" s="141"/>
      <c r="C149" s="141"/>
      <c r="D149" s="141"/>
      <c r="E149" s="141"/>
      <c r="F149" s="141"/>
      <c r="G149" s="141"/>
      <c r="H149" s="142"/>
      <c r="I149" s="23">
        <f>SUM(I146:I148)</f>
        <v>3</v>
      </c>
      <c r="J149" s="23"/>
      <c r="K149" s="23">
        <f t="shared" ref="K149:L149" si="34">SUM(K146:K148)</f>
        <v>78</v>
      </c>
      <c r="L149" s="23">
        <f t="shared" si="34"/>
        <v>52</v>
      </c>
      <c r="M149" s="23"/>
      <c r="N149" s="41"/>
      <c r="O149" s="41"/>
      <c r="P149" s="23"/>
      <c r="Q149" s="23"/>
      <c r="R149" s="41"/>
      <c r="S149" s="41"/>
      <c r="T149" s="23"/>
      <c r="U149" s="23"/>
      <c r="V149" s="23"/>
      <c r="W149" s="23"/>
      <c r="X149" s="23"/>
      <c r="Y149" s="41"/>
      <c r="Z149" s="23"/>
      <c r="AA149" s="27"/>
    </row>
    <row r="150" spans="1:27" s="9" customFormat="1" ht="63.75" x14ac:dyDescent="0.25">
      <c r="A150" s="81" t="s">
        <v>284</v>
      </c>
      <c r="B150" s="97"/>
      <c r="C150" s="97">
        <v>482010</v>
      </c>
      <c r="D150" s="97" t="s">
        <v>69</v>
      </c>
      <c r="E150" s="97">
        <v>4820101</v>
      </c>
      <c r="F150" s="97" t="s">
        <v>46</v>
      </c>
      <c r="G150" s="98" t="s">
        <v>30</v>
      </c>
      <c r="H150" s="98">
        <v>5</v>
      </c>
      <c r="I150" s="98">
        <v>1</v>
      </c>
      <c r="J150" s="98" t="s">
        <v>174</v>
      </c>
      <c r="K150" s="98">
        <v>26</v>
      </c>
      <c r="L150" s="98"/>
      <c r="M150" s="98">
        <v>26</v>
      </c>
      <c r="N150" s="98"/>
      <c r="O150" s="98"/>
      <c r="P150" s="98" t="s">
        <v>31</v>
      </c>
      <c r="Q150" s="98" t="s">
        <v>39</v>
      </c>
      <c r="R150" s="98" t="s">
        <v>39</v>
      </c>
      <c r="S150" s="98"/>
      <c r="T150" s="98"/>
      <c r="U150" s="98"/>
      <c r="V150" s="98"/>
      <c r="W150" s="98" t="s">
        <v>6</v>
      </c>
      <c r="X150" s="98" t="s">
        <v>160</v>
      </c>
      <c r="Y150" s="92"/>
      <c r="Z150" s="92"/>
      <c r="AA150" s="110"/>
    </row>
    <row r="151" spans="1:27" s="9" customFormat="1" ht="63.75" x14ac:dyDescent="0.25">
      <c r="A151" s="81" t="s">
        <v>285</v>
      </c>
      <c r="B151" s="91"/>
      <c r="C151" s="91">
        <v>541030</v>
      </c>
      <c r="D151" s="91" t="s">
        <v>239</v>
      </c>
      <c r="E151" s="91">
        <v>5410301</v>
      </c>
      <c r="F151" s="91" t="s">
        <v>240</v>
      </c>
      <c r="G151" s="92" t="s">
        <v>30</v>
      </c>
      <c r="H151" s="92">
        <v>5</v>
      </c>
      <c r="I151" s="92">
        <v>1</v>
      </c>
      <c r="J151" s="92" t="s">
        <v>167</v>
      </c>
      <c r="K151" s="92">
        <v>26</v>
      </c>
      <c r="L151" s="92"/>
      <c r="M151" s="92"/>
      <c r="N151" s="92"/>
      <c r="O151" s="92"/>
      <c r="P151" s="92" t="s">
        <v>31</v>
      </c>
      <c r="Q151" s="92" t="s">
        <v>39</v>
      </c>
      <c r="R151" s="92" t="s">
        <v>39</v>
      </c>
      <c r="S151" s="92"/>
      <c r="T151" s="92"/>
      <c r="U151" s="92"/>
      <c r="V151" s="92"/>
      <c r="W151" s="92" t="s">
        <v>148</v>
      </c>
      <c r="X151" s="92" t="s">
        <v>149</v>
      </c>
      <c r="Y151" s="92"/>
      <c r="Z151" s="92"/>
      <c r="AA151" s="99" t="s">
        <v>241</v>
      </c>
    </row>
    <row r="152" spans="1:27" s="9" customFormat="1" x14ac:dyDescent="0.25">
      <c r="A152" s="147" t="s">
        <v>0</v>
      </c>
      <c r="B152" s="148"/>
      <c r="C152" s="148"/>
      <c r="D152" s="148"/>
      <c r="E152" s="148"/>
      <c r="F152" s="148"/>
      <c r="G152" s="148"/>
      <c r="H152" s="149"/>
      <c r="I152" s="126">
        <f>SUM(I150:I151)</f>
        <v>2</v>
      </c>
      <c r="J152" s="126"/>
      <c r="K152" s="126">
        <f>SUM(K150:K151)</f>
        <v>52</v>
      </c>
      <c r="L152" s="126"/>
      <c r="M152" s="126">
        <f>SUM(M150:M151)</f>
        <v>26</v>
      </c>
      <c r="N152" s="37"/>
      <c r="O152" s="37"/>
      <c r="P152" s="38"/>
      <c r="Q152" s="38"/>
      <c r="R152" s="37"/>
      <c r="S152" s="37"/>
      <c r="T152" s="39"/>
      <c r="U152" s="39"/>
      <c r="V152" s="39"/>
      <c r="W152" s="39"/>
      <c r="X152" s="39"/>
      <c r="Y152" s="37"/>
      <c r="Z152" s="38"/>
      <c r="AA152" s="37"/>
    </row>
    <row r="153" spans="1:27" s="9" customFormat="1" ht="75.75" customHeight="1" x14ac:dyDescent="0.25">
      <c r="A153" s="81" t="s">
        <v>286</v>
      </c>
      <c r="B153" s="97"/>
      <c r="C153" s="97">
        <v>521030</v>
      </c>
      <c r="D153" s="97" t="s">
        <v>90</v>
      </c>
      <c r="E153" s="97">
        <v>5210301</v>
      </c>
      <c r="F153" s="97" t="s">
        <v>91</v>
      </c>
      <c r="G153" s="98" t="s">
        <v>30</v>
      </c>
      <c r="H153" s="98">
        <v>5</v>
      </c>
      <c r="I153" s="98">
        <v>1</v>
      </c>
      <c r="J153" s="98" t="s">
        <v>167</v>
      </c>
      <c r="K153" s="98">
        <v>26</v>
      </c>
      <c r="L153" s="98"/>
      <c r="M153" s="98">
        <v>26</v>
      </c>
      <c r="N153" s="98"/>
      <c r="O153" s="98"/>
      <c r="P153" s="98" t="s">
        <v>31</v>
      </c>
      <c r="Q153" s="98" t="s">
        <v>52</v>
      </c>
      <c r="R153" s="98" t="s">
        <v>51</v>
      </c>
      <c r="S153" s="98"/>
      <c r="T153" s="98"/>
      <c r="U153" s="98"/>
      <c r="V153" s="98"/>
      <c r="W153" s="98" t="s">
        <v>6</v>
      </c>
      <c r="X153" s="92" t="s">
        <v>147</v>
      </c>
      <c r="Y153" s="92"/>
      <c r="Z153" s="92"/>
      <c r="AA153" s="79"/>
    </row>
    <row r="154" spans="1:27" s="9" customFormat="1" ht="75.75" customHeight="1" x14ac:dyDescent="0.25">
      <c r="A154" s="81" t="s">
        <v>286</v>
      </c>
      <c r="B154" s="91"/>
      <c r="C154" s="91">
        <v>621080</v>
      </c>
      <c r="D154" s="91" t="s">
        <v>86</v>
      </c>
      <c r="E154" s="91">
        <v>6210801</v>
      </c>
      <c r="F154" s="91" t="s">
        <v>87</v>
      </c>
      <c r="G154" s="92" t="s">
        <v>30</v>
      </c>
      <c r="H154" s="92">
        <v>5</v>
      </c>
      <c r="I154" s="92">
        <v>0.5</v>
      </c>
      <c r="J154" s="92" t="s">
        <v>167</v>
      </c>
      <c r="K154" s="92">
        <v>13</v>
      </c>
      <c r="L154" s="92"/>
      <c r="M154" s="92">
        <v>13</v>
      </c>
      <c r="N154" s="92"/>
      <c r="O154" s="92"/>
      <c r="P154" s="92" t="s">
        <v>31</v>
      </c>
      <c r="Q154" s="92" t="s">
        <v>52</v>
      </c>
      <c r="R154" s="92" t="s">
        <v>51</v>
      </c>
      <c r="S154" s="92"/>
      <c r="T154" s="92"/>
      <c r="U154" s="92"/>
      <c r="V154" s="92"/>
      <c r="W154" s="92" t="s">
        <v>6</v>
      </c>
      <c r="X154" s="92" t="s">
        <v>147</v>
      </c>
      <c r="Y154" s="92"/>
      <c r="Z154" s="92"/>
      <c r="AA154" s="79"/>
    </row>
    <row r="155" spans="1:27" s="9" customFormat="1" ht="75.75" customHeight="1" x14ac:dyDescent="0.25">
      <c r="A155" s="81" t="s">
        <v>286</v>
      </c>
      <c r="B155" s="91"/>
      <c r="C155" s="91">
        <v>621140</v>
      </c>
      <c r="D155" s="91" t="s">
        <v>95</v>
      </c>
      <c r="E155" s="91">
        <v>6211401</v>
      </c>
      <c r="F155" s="91" t="s">
        <v>96</v>
      </c>
      <c r="G155" s="92" t="s">
        <v>30</v>
      </c>
      <c r="H155" s="92">
        <v>5</v>
      </c>
      <c r="I155" s="92">
        <v>0.5</v>
      </c>
      <c r="J155" s="92" t="s">
        <v>174</v>
      </c>
      <c r="K155" s="92">
        <v>13</v>
      </c>
      <c r="L155" s="92"/>
      <c r="M155" s="92">
        <v>13</v>
      </c>
      <c r="N155" s="92"/>
      <c r="O155" s="92"/>
      <c r="P155" s="92" t="s">
        <v>31</v>
      </c>
      <c r="Q155" s="92" t="s">
        <v>52</v>
      </c>
      <c r="R155" s="92" t="s">
        <v>51</v>
      </c>
      <c r="S155" s="92"/>
      <c r="T155" s="92"/>
      <c r="U155" s="92"/>
      <c r="V155" s="92"/>
      <c r="W155" s="92" t="s">
        <v>148</v>
      </c>
      <c r="X155" s="92" t="s">
        <v>149</v>
      </c>
      <c r="Y155" s="92"/>
      <c r="Z155" s="92"/>
      <c r="AA155" s="79"/>
    </row>
    <row r="156" spans="1:27" s="9" customFormat="1" ht="14.25" customHeight="1" x14ac:dyDescent="0.25">
      <c r="A156" s="140" t="s">
        <v>0</v>
      </c>
      <c r="B156" s="141"/>
      <c r="C156" s="141"/>
      <c r="D156" s="141"/>
      <c r="E156" s="141"/>
      <c r="F156" s="141"/>
      <c r="G156" s="141"/>
      <c r="H156" s="142"/>
      <c r="I156" s="40">
        <f>SUM(I153:I155)</f>
        <v>2</v>
      </c>
      <c r="J156" s="40"/>
      <c r="K156" s="40">
        <f>SUM(K153:K155)</f>
        <v>52</v>
      </c>
      <c r="L156" s="40"/>
      <c r="M156" s="40">
        <f>SUM(M153:M155)</f>
        <v>52</v>
      </c>
      <c r="N156" s="30"/>
      <c r="O156" s="30"/>
      <c r="P156" s="29"/>
      <c r="Q156" s="29"/>
      <c r="R156" s="30"/>
      <c r="S156" s="30"/>
      <c r="T156" s="29"/>
      <c r="U156" s="29"/>
      <c r="V156" s="29"/>
      <c r="W156" s="29"/>
      <c r="X156" s="30"/>
      <c r="Y156" s="28"/>
      <c r="Z156" s="27"/>
      <c r="AA156" s="28"/>
    </row>
    <row r="157" spans="1:27" s="9" customFormat="1" ht="75.75" customHeight="1" x14ac:dyDescent="0.25">
      <c r="A157" s="81" t="s">
        <v>287</v>
      </c>
      <c r="B157" s="108"/>
      <c r="C157" s="98">
        <v>525010</v>
      </c>
      <c r="D157" s="98" t="s">
        <v>65</v>
      </c>
      <c r="E157" s="98">
        <v>5250101</v>
      </c>
      <c r="F157" s="98" t="s">
        <v>93</v>
      </c>
      <c r="G157" s="98" t="s">
        <v>30</v>
      </c>
      <c r="H157" s="98">
        <v>5</v>
      </c>
      <c r="I157" s="98">
        <v>1</v>
      </c>
      <c r="J157" s="98" t="s">
        <v>174</v>
      </c>
      <c r="K157" s="98">
        <v>26</v>
      </c>
      <c r="L157" s="98"/>
      <c r="M157" s="98">
        <v>26</v>
      </c>
      <c r="N157" s="98"/>
      <c r="O157" s="98"/>
      <c r="P157" s="98" t="s">
        <v>31</v>
      </c>
      <c r="Q157" s="98" t="s">
        <v>161</v>
      </c>
      <c r="R157" s="98" t="s">
        <v>161</v>
      </c>
      <c r="S157" s="98"/>
      <c r="T157" s="98"/>
      <c r="U157" s="98"/>
      <c r="V157" s="98"/>
      <c r="W157" s="98" t="s">
        <v>116</v>
      </c>
      <c r="X157" s="98" t="s">
        <v>5</v>
      </c>
      <c r="Y157" s="92"/>
      <c r="Z157" s="92"/>
      <c r="AA157" s="110"/>
    </row>
    <row r="158" spans="1:27" s="9" customFormat="1" ht="75.75" customHeight="1" x14ac:dyDescent="0.25">
      <c r="A158" s="81" t="s">
        <v>288</v>
      </c>
      <c r="B158" s="108"/>
      <c r="C158" s="92">
        <v>840110</v>
      </c>
      <c r="D158" s="92" t="s">
        <v>195</v>
      </c>
      <c r="E158" s="86">
        <v>8401101</v>
      </c>
      <c r="F158" s="92" t="s">
        <v>92</v>
      </c>
      <c r="G158" s="92" t="s">
        <v>30</v>
      </c>
      <c r="H158" s="92">
        <v>5</v>
      </c>
      <c r="I158" s="92">
        <v>1</v>
      </c>
      <c r="J158" s="98" t="s">
        <v>174</v>
      </c>
      <c r="K158" s="98">
        <v>26</v>
      </c>
      <c r="L158" s="92"/>
      <c r="M158" s="98">
        <v>26</v>
      </c>
      <c r="N158" s="92"/>
      <c r="O158" s="92" t="s">
        <v>31</v>
      </c>
      <c r="P158" s="92"/>
      <c r="Q158" s="98" t="s">
        <v>161</v>
      </c>
      <c r="R158" s="98" t="s">
        <v>161</v>
      </c>
      <c r="S158" s="92"/>
      <c r="T158" s="92"/>
      <c r="U158" s="92"/>
      <c r="V158" s="92"/>
      <c r="W158" s="98" t="s">
        <v>116</v>
      </c>
      <c r="X158" s="98" t="s">
        <v>5</v>
      </c>
      <c r="Y158" s="92"/>
      <c r="Z158" s="92"/>
      <c r="AA158" s="95"/>
    </row>
    <row r="159" spans="1:27" s="9" customFormat="1" ht="75.75" customHeight="1" x14ac:dyDescent="0.25">
      <c r="A159" s="81" t="s">
        <v>287</v>
      </c>
      <c r="B159" s="108"/>
      <c r="C159" s="92">
        <v>344020</v>
      </c>
      <c r="D159" s="92" t="s">
        <v>111</v>
      </c>
      <c r="E159" s="92">
        <v>3440201</v>
      </c>
      <c r="F159" s="92" t="s">
        <v>112</v>
      </c>
      <c r="G159" s="92" t="s">
        <v>30</v>
      </c>
      <c r="H159" s="92">
        <v>5</v>
      </c>
      <c r="I159" s="92">
        <v>1</v>
      </c>
      <c r="J159" s="98" t="s">
        <v>174</v>
      </c>
      <c r="K159" s="98">
        <v>26</v>
      </c>
      <c r="L159" s="92"/>
      <c r="M159" s="98"/>
      <c r="N159" s="92"/>
      <c r="O159" s="92" t="s">
        <v>31</v>
      </c>
      <c r="P159" s="92"/>
      <c r="Q159" s="98" t="s">
        <v>161</v>
      </c>
      <c r="R159" s="98" t="s">
        <v>161</v>
      </c>
      <c r="S159" s="92"/>
      <c r="T159" s="92"/>
      <c r="U159" s="92"/>
      <c r="V159" s="92"/>
      <c r="W159" s="98" t="s">
        <v>116</v>
      </c>
      <c r="X159" s="98" t="s">
        <v>5</v>
      </c>
      <c r="Y159" s="92"/>
      <c r="Z159" s="92"/>
      <c r="AA159" s="107"/>
    </row>
    <row r="160" spans="1:27" s="9" customFormat="1" ht="15.75" customHeight="1" x14ac:dyDescent="0.25">
      <c r="A160" s="140" t="s">
        <v>0</v>
      </c>
      <c r="B160" s="141"/>
      <c r="C160" s="141"/>
      <c r="D160" s="141"/>
      <c r="E160" s="141"/>
      <c r="F160" s="141"/>
      <c r="G160" s="141"/>
      <c r="H160" s="142"/>
      <c r="I160" s="40">
        <f>SUM(I157:I159)</f>
        <v>3</v>
      </c>
      <c r="J160" s="40"/>
      <c r="K160" s="40">
        <f t="shared" ref="K160:M160" si="35">SUM(K157:K159)</f>
        <v>78</v>
      </c>
      <c r="L160" s="40"/>
      <c r="M160" s="40">
        <f t="shared" si="35"/>
        <v>52</v>
      </c>
      <c r="N160" s="27"/>
      <c r="O160" s="27"/>
      <c r="P160" s="28"/>
      <c r="Q160" s="28"/>
      <c r="R160" s="27"/>
      <c r="S160" s="27"/>
      <c r="T160" s="28"/>
      <c r="U160" s="28"/>
      <c r="V160" s="28"/>
      <c r="W160" s="28"/>
      <c r="X160" s="29"/>
      <c r="Y160" s="27"/>
      <c r="Z160" s="29"/>
      <c r="AA160" s="27"/>
    </row>
    <row r="161" spans="1:27" s="9" customFormat="1" ht="24.75" customHeight="1" x14ac:dyDescent="0.25">
      <c r="A161" s="133" t="s">
        <v>43</v>
      </c>
      <c r="B161" s="134"/>
      <c r="C161" s="134"/>
      <c r="D161" s="134"/>
      <c r="E161" s="134"/>
      <c r="F161" s="134"/>
      <c r="G161" s="134"/>
      <c r="H161" s="135"/>
      <c r="I161" s="44">
        <f>SUM(I160,I156,I152,I149)</f>
        <v>10</v>
      </c>
      <c r="J161" s="44"/>
      <c r="K161" s="44">
        <f>SUM(K160,K156,K152,K149)</f>
        <v>260</v>
      </c>
      <c r="L161" s="44">
        <f>SUM(L160,L156,L152,L149)</f>
        <v>52</v>
      </c>
      <c r="M161" s="44">
        <f>SUM(M160,M156,M152,M149)</f>
        <v>130</v>
      </c>
      <c r="N161" s="34"/>
      <c r="O161" s="34"/>
      <c r="P161" s="35"/>
      <c r="Q161" s="35"/>
      <c r="R161" s="34"/>
      <c r="S161" s="34"/>
      <c r="T161" s="35"/>
      <c r="U161" s="35"/>
      <c r="V161" s="35"/>
      <c r="W161" s="35"/>
      <c r="X161" s="36"/>
      <c r="Y161" s="36"/>
      <c r="Z161" s="35"/>
      <c r="AA161" s="35"/>
    </row>
    <row r="162" spans="1:27" s="9" customFormat="1" ht="18.75" customHeight="1" x14ac:dyDescent="0.25">
      <c r="A162" s="145" t="s">
        <v>137</v>
      </c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</row>
    <row r="163" spans="1:27" s="9" customFormat="1" ht="75.75" customHeight="1" x14ac:dyDescent="0.25">
      <c r="A163" s="81" t="s">
        <v>289</v>
      </c>
      <c r="B163" s="97" t="s">
        <v>54</v>
      </c>
      <c r="C163" s="97"/>
      <c r="D163" s="97"/>
      <c r="E163" s="97"/>
      <c r="F163" s="97"/>
      <c r="G163" s="98" t="s">
        <v>30</v>
      </c>
      <c r="H163" s="98">
        <v>5</v>
      </c>
      <c r="I163" s="98">
        <v>1</v>
      </c>
      <c r="J163" s="98"/>
      <c r="K163" s="62">
        <v>26</v>
      </c>
      <c r="L163" s="62">
        <v>26</v>
      </c>
      <c r="M163" s="98"/>
      <c r="N163" s="98" t="s">
        <v>31</v>
      </c>
      <c r="O163" s="98"/>
      <c r="P163" s="98"/>
      <c r="Q163" s="98" t="s">
        <v>89</v>
      </c>
      <c r="R163" s="98" t="s">
        <v>88</v>
      </c>
      <c r="S163" s="98"/>
      <c r="T163" s="98"/>
      <c r="U163" s="98"/>
      <c r="V163" s="98"/>
      <c r="W163" s="62" t="s">
        <v>6</v>
      </c>
      <c r="X163" s="62" t="s">
        <v>5</v>
      </c>
      <c r="Y163" s="92" t="s">
        <v>6</v>
      </c>
      <c r="Z163" s="92" t="s">
        <v>53</v>
      </c>
      <c r="AA163" s="110"/>
    </row>
    <row r="164" spans="1:27" s="9" customFormat="1" ht="75.75" customHeight="1" x14ac:dyDescent="0.25">
      <c r="A164" s="81" t="s">
        <v>289</v>
      </c>
      <c r="B164" s="91" t="s">
        <v>50</v>
      </c>
      <c r="C164" s="91"/>
      <c r="D164" s="91"/>
      <c r="E164" s="91"/>
      <c r="F164" s="91"/>
      <c r="G164" s="98" t="s">
        <v>30</v>
      </c>
      <c r="H164" s="92">
        <v>5</v>
      </c>
      <c r="I164" s="92">
        <v>1</v>
      </c>
      <c r="J164" s="92"/>
      <c r="K164" s="63">
        <v>26</v>
      </c>
      <c r="L164" s="63">
        <v>26</v>
      </c>
      <c r="M164" s="92"/>
      <c r="N164" s="92" t="s">
        <v>31</v>
      </c>
      <c r="O164" s="92"/>
      <c r="P164" s="92"/>
      <c r="Q164" s="92" t="s">
        <v>41</v>
      </c>
      <c r="R164" s="92" t="s">
        <v>41</v>
      </c>
      <c r="S164" s="92"/>
      <c r="T164" s="92"/>
      <c r="U164" s="92"/>
      <c r="V164" s="92"/>
      <c r="W164" s="92" t="s">
        <v>6</v>
      </c>
      <c r="X164" s="92" t="s">
        <v>160</v>
      </c>
      <c r="Y164" s="92" t="s">
        <v>53</v>
      </c>
      <c r="Z164" s="92" t="s">
        <v>35</v>
      </c>
      <c r="AA164" s="95"/>
    </row>
    <row r="165" spans="1:27" s="9" customFormat="1" ht="75.75" customHeight="1" x14ac:dyDescent="0.25">
      <c r="A165" s="81" t="s">
        <v>289</v>
      </c>
      <c r="B165" s="91" t="s">
        <v>29</v>
      </c>
      <c r="C165" s="91"/>
      <c r="D165" s="91"/>
      <c r="E165" s="91"/>
      <c r="F165" s="91"/>
      <c r="G165" s="98" t="s">
        <v>30</v>
      </c>
      <c r="H165" s="92">
        <v>5</v>
      </c>
      <c r="I165" s="92">
        <v>1</v>
      </c>
      <c r="J165" s="92"/>
      <c r="K165" s="63">
        <v>26</v>
      </c>
      <c r="L165" s="63"/>
      <c r="M165" s="92"/>
      <c r="N165" s="92" t="s">
        <v>31</v>
      </c>
      <c r="O165" s="92"/>
      <c r="P165" s="92"/>
      <c r="Q165" s="92" t="s">
        <v>88</v>
      </c>
      <c r="R165" s="92" t="s">
        <v>89</v>
      </c>
      <c r="S165" s="92"/>
      <c r="T165" s="92"/>
      <c r="U165" s="92"/>
      <c r="V165" s="92"/>
      <c r="W165" s="92" t="s">
        <v>5</v>
      </c>
      <c r="X165" s="92" t="s">
        <v>6</v>
      </c>
      <c r="Y165" s="92" t="s">
        <v>31</v>
      </c>
      <c r="Z165" s="92" t="s">
        <v>94</v>
      </c>
      <c r="AA165" s="95"/>
    </row>
    <row r="166" spans="1:27" s="9" customFormat="1" ht="75.75" customHeight="1" x14ac:dyDescent="0.25">
      <c r="A166" s="81" t="s">
        <v>289</v>
      </c>
      <c r="B166" s="91" t="s">
        <v>29</v>
      </c>
      <c r="C166" s="91"/>
      <c r="D166" s="91"/>
      <c r="E166" s="91"/>
      <c r="F166" s="91"/>
      <c r="G166" s="98" t="s">
        <v>30</v>
      </c>
      <c r="H166" s="92">
        <v>5</v>
      </c>
      <c r="I166" s="92">
        <v>1</v>
      </c>
      <c r="J166" s="92"/>
      <c r="K166" s="63">
        <v>26</v>
      </c>
      <c r="L166" s="63"/>
      <c r="M166" s="92"/>
      <c r="N166" s="92" t="s">
        <v>31</v>
      </c>
      <c r="O166" s="92"/>
      <c r="P166" s="92"/>
      <c r="Q166" s="92" t="s">
        <v>88</v>
      </c>
      <c r="R166" s="92" t="s">
        <v>89</v>
      </c>
      <c r="S166" s="92"/>
      <c r="T166" s="92"/>
      <c r="U166" s="92"/>
      <c r="V166" s="92"/>
      <c r="W166" s="92" t="s">
        <v>5</v>
      </c>
      <c r="X166" s="92" t="s">
        <v>6</v>
      </c>
      <c r="Y166" s="92" t="s">
        <v>31</v>
      </c>
      <c r="Z166" s="92" t="s">
        <v>36</v>
      </c>
      <c r="AA166" s="95"/>
    </row>
    <row r="167" spans="1:27" s="9" customFormat="1" ht="63.75" x14ac:dyDescent="0.25">
      <c r="A167" s="81" t="s">
        <v>289</v>
      </c>
      <c r="B167" s="91" t="s">
        <v>170</v>
      </c>
      <c r="C167" s="91"/>
      <c r="D167" s="91"/>
      <c r="E167" s="91"/>
      <c r="F167" s="91"/>
      <c r="G167" s="98" t="s">
        <v>30</v>
      </c>
      <c r="H167" s="92">
        <v>5</v>
      </c>
      <c r="I167" s="92">
        <v>1</v>
      </c>
      <c r="J167" s="92"/>
      <c r="K167" s="63">
        <v>26</v>
      </c>
      <c r="L167" s="63">
        <v>26</v>
      </c>
      <c r="M167" s="92"/>
      <c r="N167" s="92" t="s">
        <v>31</v>
      </c>
      <c r="O167" s="92"/>
      <c r="P167" s="92"/>
      <c r="Q167" s="92" t="s">
        <v>41</v>
      </c>
      <c r="R167" s="92" t="s">
        <v>41</v>
      </c>
      <c r="S167" s="92"/>
      <c r="T167" s="92"/>
      <c r="U167" s="92"/>
      <c r="V167" s="92"/>
      <c r="W167" s="92" t="s">
        <v>116</v>
      </c>
      <c r="X167" s="92" t="s">
        <v>160</v>
      </c>
      <c r="Y167" s="92" t="s">
        <v>57</v>
      </c>
      <c r="Z167" s="92" t="s">
        <v>35</v>
      </c>
      <c r="AA167" s="95"/>
    </row>
    <row r="168" spans="1:27" s="9" customFormat="1" x14ac:dyDescent="0.25">
      <c r="A168" s="162" t="s">
        <v>0</v>
      </c>
      <c r="B168" s="162"/>
      <c r="C168" s="162"/>
      <c r="D168" s="162"/>
      <c r="E168" s="162"/>
      <c r="F168" s="162"/>
      <c r="G168" s="162"/>
      <c r="H168" s="162"/>
      <c r="I168" s="40">
        <f>SUM(I163:I167)</f>
        <v>5</v>
      </c>
      <c r="J168" s="40">
        <f t="shared" ref="J168:L168" si="36">SUM(J163:J167)</f>
        <v>0</v>
      </c>
      <c r="K168" s="40">
        <f t="shared" si="36"/>
        <v>130</v>
      </c>
      <c r="L168" s="40">
        <f t="shared" si="36"/>
        <v>78</v>
      </c>
      <c r="M168" s="28"/>
      <c r="N168" s="27"/>
      <c r="O168" s="27"/>
      <c r="P168" s="28"/>
      <c r="Q168" s="28"/>
      <c r="R168" s="27"/>
      <c r="S168" s="27"/>
      <c r="T168" s="28"/>
      <c r="U168" s="28"/>
      <c r="V168" s="28"/>
      <c r="W168" s="28"/>
      <c r="X168" s="28"/>
      <c r="Y168" s="27"/>
      <c r="Z168" s="28"/>
      <c r="AA168" s="27"/>
    </row>
    <row r="169" spans="1:27" s="9" customFormat="1" ht="63.75" x14ac:dyDescent="0.25">
      <c r="A169" s="81" t="s">
        <v>290</v>
      </c>
      <c r="B169" s="97"/>
      <c r="C169" s="91">
        <v>482040</v>
      </c>
      <c r="D169" s="91" t="s">
        <v>172</v>
      </c>
      <c r="E169" s="91">
        <v>4820401</v>
      </c>
      <c r="F169" s="91" t="s">
        <v>173</v>
      </c>
      <c r="G169" s="92" t="s">
        <v>30</v>
      </c>
      <c r="H169" s="92">
        <v>5</v>
      </c>
      <c r="I169" s="92">
        <v>1</v>
      </c>
      <c r="J169" s="92" t="s">
        <v>174</v>
      </c>
      <c r="K169" s="92">
        <v>26</v>
      </c>
      <c r="L169" s="92"/>
      <c r="M169" s="92">
        <v>26</v>
      </c>
      <c r="N169" s="98" t="s">
        <v>31</v>
      </c>
      <c r="O169" s="98"/>
      <c r="P169" s="98"/>
      <c r="Q169" s="92" t="s">
        <v>41</v>
      </c>
      <c r="R169" s="92" t="s">
        <v>41</v>
      </c>
      <c r="S169" s="98"/>
      <c r="T169" s="98"/>
      <c r="U169" s="98"/>
      <c r="V169" s="98"/>
      <c r="W169" s="98" t="s">
        <v>6</v>
      </c>
      <c r="X169" s="98" t="s">
        <v>160</v>
      </c>
      <c r="Y169" s="92"/>
      <c r="Z169" s="92"/>
      <c r="AA169" s="110"/>
    </row>
    <row r="170" spans="1:27" s="9" customFormat="1" ht="63.75" x14ac:dyDescent="0.25">
      <c r="A170" s="81" t="s">
        <v>290</v>
      </c>
      <c r="B170" s="97"/>
      <c r="C170" s="91">
        <v>541060</v>
      </c>
      <c r="D170" s="91" t="s">
        <v>175</v>
      </c>
      <c r="E170" s="91">
        <v>5410601</v>
      </c>
      <c r="F170" s="91" t="s">
        <v>176</v>
      </c>
      <c r="G170" s="92" t="s">
        <v>30</v>
      </c>
      <c r="H170" s="92">
        <v>5</v>
      </c>
      <c r="I170" s="92">
        <v>1</v>
      </c>
      <c r="J170" s="92" t="s">
        <v>174</v>
      </c>
      <c r="K170" s="92">
        <v>26</v>
      </c>
      <c r="L170" s="92"/>
      <c r="M170" s="92"/>
      <c r="N170" s="92"/>
      <c r="O170" s="92" t="s">
        <v>31</v>
      </c>
      <c r="P170" s="92"/>
      <c r="Q170" s="92" t="s">
        <v>41</v>
      </c>
      <c r="R170" s="92" t="s">
        <v>41</v>
      </c>
      <c r="S170" s="92"/>
      <c r="T170" s="92"/>
      <c r="U170" s="92"/>
      <c r="V170" s="92"/>
      <c r="W170" s="92" t="s">
        <v>148</v>
      </c>
      <c r="X170" s="92" t="s">
        <v>149</v>
      </c>
      <c r="Y170" s="92"/>
      <c r="Z170" s="92"/>
      <c r="AA170" s="110"/>
    </row>
    <row r="171" spans="1:27" s="9" customFormat="1" ht="63.75" x14ac:dyDescent="0.25">
      <c r="A171" s="81" t="s">
        <v>290</v>
      </c>
      <c r="B171" s="97"/>
      <c r="C171" s="91">
        <v>621140</v>
      </c>
      <c r="D171" s="91" t="s">
        <v>177</v>
      </c>
      <c r="E171" s="91">
        <v>6211401</v>
      </c>
      <c r="F171" s="91" t="s">
        <v>178</v>
      </c>
      <c r="G171" s="92" t="s">
        <v>30</v>
      </c>
      <c r="H171" s="92">
        <v>5</v>
      </c>
      <c r="I171" s="92">
        <v>1</v>
      </c>
      <c r="J171" s="92" t="s">
        <v>174</v>
      </c>
      <c r="K171" s="92">
        <v>26</v>
      </c>
      <c r="L171" s="92"/>
      <c r="M171" s="92">
        <v>26</v>
      </c>
      <c r="N171" s="92"/>
      <c r="O171" s="92"/>
      <c r="P171" s="92" t="s">
        <v>31</v>
      </c>
      <c r="Q171" s="92" t="s">
        <v>41</v>
      </c>
      <c r="R171" s="92" t="s">
        <v>41</v>
      </c>
      <c r="S171" s="92"/>
      <c r="T171" s="92"/>
      <c r="U171" s="92"/>
      <c r="V171" s="92"/>
      <c r="W171" s="92" t="s">
        <v>148</v>
      </c>
      <c r="X171" s="92" t="s">
        <v>149</v>
      </c>
      <c r="Y171" s="92"/>
      <c r="Z171" s="92"/>
      <c r="AA171" s="110"/>
    </row>
    <row r="172" spans="1:27" s="9" customFormat="1" ht="89.25" x14ac:dyDescent="0.25">
      <c r="A172" s="81" t="s">
        <v>290</v>
      </c>
      <c r="B172" s="91"/>
      <c r="C172" s="91">
        <v>726010</v>
      </c>
      <c r="D172" s="91" t="s">
        <v>179</v>
      </c>
      <c r="E172" s="91">
        <v>7260101</v>
      </c>
      <c r="F172" s="91" t="s">
        <v>180</v>
      </c>
      <c r="G172" s="92" t="s">
        <v>30</v>
      </c>
      <c r="H172" s="92">
        <v>5</v>
      </c>
      <c r="I172" s="92">
        <v>1</v>
      </c>
      <c r="J172" s="92" t="s">
        <v>167</v>
      </c>
      <c r="K172" s="92">
        <v>26</v>
      </c>
      <c r="L172" s="92"/>
      <c r="M172" s="92"/>
      <c r="N172" s="92"/>
      <c r="O172" s="92" t="s">
        <v>31</v>
      </c>
      <c r="P172" s="92"/>
      <c r="Q172" s="92" t="s">
        <v>41</v>
      </c>
      <c r="R172" s="92" t="s">
        <v>41</v>
      </c>
      <c r="S172" s="92"/>
      <c r="T172" s="92"/>
      <c r="U172" s="92"/>
      <c r="V172" s="92"/>
      <c r="W172" s="92" t="s">
        <v>148</v>
      </c>
      <c r="X172" s="92" t="s">
        <v>149</v>
      </c>
      <c r="Y172" s="92"/>
      <c r="Z172" s="92"/>
      <c r="AA172" s="95"/>
    </row>
    <row r="173" spans="1:27" s="9" customFormat="1" ht="63.75" x14ac:dyDescent="0.25">
      <c r="A173" s="81" t="s">
        <v>290</v>
      </c>
      <c r="B173" s="91"/>
      <c r="C173" s="91">
        <v>812010</v>
      </c>
      <c r="D173" s="91" t="s">
        <v>78</v>
      </c>
      <c r="E173" s="91">
        <v>8120101</v>
      </c>
      <c r="F173" s="91" t="s">
        <v>181</v>
      </c>
      <c r="G173" s="92" t="s">
        <v>30</v>
      </c>
      <c r="H173" s="92">
        <v>5</v>
      </c>
      <c r="I173" s="92">
        <v>1</v>
      </c>
      <c r="J173" s="92" t="s">
        <v>174</v>
      </c>
      <c r="K173" s="92">
        <v>26</v>
      </c>
      <c r="L173" s="92"/>
      <c r="M173" s="92"/>
      <c r="N173" s="92" t="s">
        <v>31</v>
      </c>
      <c r="O173" s="92"/>
      <c r="P173" s="92"/>
      <c r="Q173" s="92" t="s">
        <v>41</v>
      </c>
      <c r="R173" s="92" t="s">
        <v>41</v>
      </c>
      <c r="S173" s="92"/>
      <c r="T173" s="92"/>
      <c r="U173" s="92"/>
      <c r="V173" s="92"/>
      <c r="W173" s="92" t="s">
        <v>115</v>
      </c>
      <c r="X173" s="92" t="s">
        <v>116</v>
      </c>
      <c r="Y173" s="92"/>
      <c r="Z173" s="92"/>
      <c r="AA173" s="107"/>
    </row>
    <row r="174" spans="1:27" s="9" customFormat="1" ht="63.75" x14ac:dyDescent="0.25">
      <c r="A174" s="81" t="s">
        <v>290</v>
      </c>
      <c r="B174" s="93"/>
      <c r="C174" s="91">
        <v>840110</v>
      </c>
      <c r="D174" s="91" t="s">
        <v>182</v>
      </c>
      <c r="E174" s="91">
        <v>8401101</v>
      </c>
      <c r="F174" s="91" t="s">
        <v>183</v>
      </c>
      <c r="G174" s="92" t="s">
        <v>30</v>
      </c>
      <c r="H174" s="92">
        <v>5</v>
      </c>
      <c r="I174" s="92">
        <v>1</v>
      </c>
      <c r="J174" s="92" t="s">
        <v>174</v>
      </c>
      <c r="K174" s="92">
        <v>26</v>
      </c>
      <c r="L174" s="92"/>
      <c r="M174" s="92">
        <v>26</v>
      </c>
      <c r="N174" s="92"/>
      <c r="O174" s="92" t="s">
        <v>31</v>
      </c>
      <c r="P174" s="92"/>
      <c r="Q174" s="92" t="s">
        <v>41</v>
      </c>
      <c r="R174" s="92" t="s">
        <v>41</v>
      </c>
      <c r="S174" s="92"/>
      <c r="T174" s="92"/>
      <c r="U174" s="92"/>
      <c r="V174" s="92"/>
      <c r="W174" s="92" t="s">
        <v>116</v>
      </c>
      <c r="X174" s="92" t="s">
        <v>160</v>
      </c>
      <c r="Y174" s="94"/>
      <c r="Z174" s="94"/>
      <c r="AA174" s="96"/>
    </row>
    <row r="175" spans="1:27" s="9" customFormat="1" x14ac:dyDescent="0.25">
      <c r="A175" s="140" t="s">
        <v>0</v>
      </c>
      <c r="B175" s="141"/>
      <c r="C175" s="141"/>
      <c r="D175" s="141"/>
      <c r="E175" s="141"/>
      <c r="F175" s="141"/>
      <c r="G175" s="141"/>
      <c r="H175" s="142"/>
      <c r="I175" s="40">
        <f>SUM(I169:I174)</f>
        <v>6</v>
      </c>
      <c r="J175" s="40"/>
      <c r="K175" s="40">
        <f>SUM(K169:K174)</f>
        <v>156</v>
      </c>
      <c r="L175" s="40"/>
      <c r="M175" s="40">
        <f>SUM(M169:M174)</f>
        <v>78</v>
      </c>
      <c r="N175" s="27"/>
      <c r="O175" s="27"/>
      <c r="P175" s="28"/>
      <c r="Q175" s="28"/>
      <c r="R175" s="27"/>
      <c r="S175" s="27"/>
      <c r="T175" s="28"/>
      <c r="U175" s="28"/>
      <c r="V175" s="28"/>
      <c r="W175" s="28"/>
      <c r="X175" s="28"/>
      <c r="Y175" s="28"/>
      <c r="Z175" s="28"/>
      <c r="AA175" s="28"/>
    </row>
    <row r="176" spans="1:27" s="9" customFormat="1" ht="51" x14ac:dyDescent="0.25">
      <c r="A176" s="81" t="s">
        <v>291</v>
      </c>
      <c r="B176" s="97"/>
      <c r="C176" s="97">
        <v>522020</v>
      </c>
      <c r="D176" s="97" t="s">
        <v>206</v>
      </c>
      <c r="E176" s="97">
        <v>5220211</v>
      </c>
      <c r="F176" s="97" t="s">
        <v>207</v>
      </c>
      <c r="G176" s="98" t="s">
        <v>30</v>
      </c>
      <c r="H176" s="98">
        <v>5</v>
      </c>
      <c r="I176" s="98">
        <v>1</v>
      </c>
      <c r="J176" s="98" t="s">
        <v>167</v>
      </c>
      <c r="K176" s="98">
        <v>26</v>
      </c>
      <c r="L176" s="98"/>
      <c r="M176" s="98">
        <v>26</v>
      </c>
      <c r="N176" s="98"/>
      <c r="O176" s="98"/>
      <c r="P176" s="98" t="s">
        <v>31</v>
      </c>
      <c r="Q176" s="92" t="s">
        <v>41</v>
      </c>
      <c r="R176" s="92" t="s">
        <v>41</v>
      </c>
      <c r="S176" s="98"/>
      <c r="T176" s="98"/>
      <c r="U176" s="98"/>
      <c r="V176" s="98"/>
      <c r="W176" s="98" t="s">
        <v>160</v>
      </c>
      <c r="X176" s="98" t="s">
        <v>147</v>
      </c>
      <c r="Y176" s="92"/>
      <c r="Z176" s="92"/>
      <c r="AA176" s="95"/>
    </row>
    <row r="177" spans="1:27" s="9" customFormat="1" ht="51" x14ac:dyDescent="0.25">
      <c r="A177" s="81" t="s">
        <v>291</v>
      </c>
      <c r="B177" s="91"/>
      <c r="C177" s="91">
        <v>523030</v>
      </c>
      <c r="D177" s="91" t="s">
        <v>208</v>
      </c>
      <c r="E177" s="91">
        <v>5230301</v>
      </c>
      <c r="F177" s="91" t="s">
        <v>209</v>
      </c>
      <c r="G177" s="98" t="s">
        <v>30</v>
      </c>
      <c r="H177" s="92">
        <v>5</v>
      </c>
      <c r="I177" s="92">
        <v>0.5</v>
      </c>
      <c r="J177" s="92" t="s">
        <v>174</v>
      </c>
      <c r="K177" s="92">
        <v>13</v>
      </c>
      <c r="L177" s="92"/>
      <c r="M177" s="92">
        <v>13</v>
      </c>
      <c r="N177" s="92"/>
      <c r="O177" s="92"/>
      <c r="P177" s="92" t="s">
        <v>31</v>
      </c>
      <c r="Q177" s="92" t="s">
        <v>41</v>
      </c>
      <c r="R177" s="92" t="s">
        <v>41</v>
      </c>
      <c r="S177" s="92"/>
      <c r="T177" s="92"/>
      <c r="U177" s="92"/>
      <c r="V177" s="92"/>
      <c r="W177" s="98" t="s">
        <v>160</v>
      </c>
      <c r="X177" s="98" t="s">
        <v>147</v>
      </c>
      <c r="Y177" s="92"/>
      <c r="Z177" s="92"/>
      <c r="AA177" s="95">
        <v>1</v>
      </c>
    </row>
    <row r="178" spans="1:27" s="76" customFormat="1" ht="51" x14ac:dyDescent="0.25">
      <c r="A178" s="81" t="s">
        <v>291</v>
      </c>
      <c r="B178" s="91"/>
      <c r="C178" s="91">
        <v>521010</v>
      </c>
      <c r="D178" s="91" t="s">
        <v>210</v>
      </c>
      <c r="E178" s="91">
        <v>5210105</v>
      </c>
      <c r="F178" s="92" t="s">
        <v>211</v>
      </c>
      <c r="G178" s="98" t="s">
        <v>30</v>
      </c>
      <c r="H178" s="92">
        <v>5</v>
      </c>
      <c r="I178" s="92">
        <v>0.5</v>
      </c>
      <c r="J178" s="92" t="s">
        <v>174</v>
      </c>
      <c r="K178" s="92">
        <v>13</v>
      </c>
      <c r="L178" s="92"/>
      <c r="M178" s="92">
        <v>13</v>
      </c>
      <c r="N178" s="92"/>
      <c r="O178" s="92"/>
      <c r="P178" s="92" t="s">
        <v>31</v>
      </c>
      <c r="Q178" s="92" t="s">
        <v>41</v>
      </c>
      <c r="R178" s="92" t="s">
        <v>41</v>
      </c>
      <c r="S178" s="92"/>
      <c r="T178" s="92"/>
      <c r="U178" s="92"/>
      <c r="V178" s="92"/>
      <c r="W178" s="98" t="s">
        <v>160</v>
      </c>
      <c r="X178" s="98" t="s">
        <v>147</v>
      </c>
      <c r="Y178" s="92"/>
      <c r="Z178" s="92"/>
      <c r="AA178" s="107"/>
    </row>
    <row r="179" spans="1:27" s="9" customFormat="1" x14ac:dyDescent="0.25">
      <c r="A179" s="140" t="s">
        <v>0</v>
      </c>
      <c r="B179" s="141"/>
      <c r="C179" s="141"/>
      <c r="D179" s="141"/>
      <c r="E179" s="141"/>
      <c r="F179" s="141"/>
      <c r="G179" s="141"/>
      <c r="H179" s="142"/>
      <c r="I179" s="40">
        <f>SUM(I176:I178)</f>
        <v>2</v>
      </c>
      <c r="J179" s="40"/>
      <c r="K179" s="40">
        <f>SUM(K176:K178)</f>
        <v>52</v>
      </c>
      <c r="L179" s="40">
        <f t="shared" ref="L179" si="37">SUM(L176:L177)</f>
        <v>0</v>
      </c>
      <c r="M179" s="40">
        <f>SUM(M176:M178)</f>
        <v>52</v>
      </c>
      <c r="N179" s="30"/>
      <c r="O179" s="30"/>
      <c r="P179" s="29"/>
      <c r="Q179" s="29"/>
      <c r="R179" s="30"/>
      <c r="S179" s="30"/>
      <c r="T179" s="29"/>
      <c r="U179" s="29"/>
      <c r="V179" s="29"/>
      <c r="W179" s="29"/>
      <c r="X179" s="29"/>
      <c r="Y179" s="27"/>
      <c r="Z179" s="28"/>
      <c r="AA179" s="27"/>
    </row>
    <row r="180" spans="1:27" s="9" customFormat="1" ht="15.6" customHeight="1" x14ac:dyDescent="0.25">
      <c r="A180" s="133" t="s">
        <v>43</v>
      </c>
      <c r="B180" s="134"/>
      <c r="C180" s="134"/>
      <c r="D180" s="134"/>
      <c r="E180" s="134"/>
      <c r="F180" s="134"/>
      <c r="G180" s="134"/>
      <c r="H180" s="135"/>
      <c r="I180" s="44">
        <f>SUM(I179,I175,I168)</f>
        <v>13</v>
      </c>
      <c r="J180" s="44"/>
      <c r="K180" s="44">
        <f>SUM(K179,K175,K168)</f>
        <v>338</v>
      </c>
      <c r="L180" s="44">
        <f>SUM(L179,L175,L168)</f>
        <v>78</v>
      </c>
      <c r="M180" s="44">
        <f>SUM(M179,M175,M168)</f>
        <v>130</v>
      </c>
      <c r="N180" s="34"/>
      <c r="O180" s="34"/>
      <c r="P180" s="35"/>
      <c r="Q180" s="35"/>
      <c r="R180" s="34"/>
      <c r="S180" s="34"/>
      <c r="T180" s="36"/>
      <c r="U180" s="36"/>
      <c r="V180" s="36"/>
      <c r="W180" s="36"/>
      <c r="X180" s="36"/>
      <c r="Y180" s="35"/>
      <c r="Z180" s="35"/>
      <c r="AA180" s="35"/>
    </row>
    <row r="181" spans="1:27" s="9" customFormat="1" x14ac:dyDescent="0.25">
      <c r="A181" s="145" t="s">
        <v>138</v>
      </c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</row>
    <row r="182" spans="1:27" s="9" customFormat="1" ht="51" x14ac:dyDescent="0.25">
      <c r="A182" s="127" t="s">
        <v>292</v>
      </c>
      <c r="B182" s="97"/>
      <c r="C182" s="97">
        <v>213060</v>
      </c>
      <c r="D182" s="97" t="s">
        <v>113</v>
      </c>
      <c r="E182" s="97">
        <v>2130601</v>
      </c>
      <c r="F182" s="97" t="s">
        <v>114</v>
      </c>
      <c r="G182" s="98" t="s">
        <v>30</v>
      </c>
      <c r="H182" s="98">
        <v>5</v>
      </c>
      <c r="I182" s="98">
        <v>1</v>
      </c>
      <c r="J182" s="98" t="s">
        <v>174</v>
      </c>
      <c r="K182" s="98">
        <v>26</v>
      </c>
      <c r="L182" s="98"/>
      <c r="M182" s="98">
        <v>26</v>
      </c>
      <c r="N182" s="98"/>
      <c r="O182" s="98" t="s">
        <v>31</v>
      </c>
      <c r="P182" s="98"/>
      <c r="Q182" s="98" t="s">
        <v>33</v>
      </c>
      <c r="R182" s="98" t="s">
        <v>32</v>
      </c>
      <c r="S182" s="98"/>
      <c r="T182" s="98"/>
      <c r="U182" s="98"/>
      <c r="V182" s="98"/>
      <c r="W182" s="98" t="s">
        <v>160</v>
      </c>
      <c r="X182" s="98" t="s">
        <v>34</v>
      </c>
      <c r="Y182" s="92"/>
      <c r="Z182" s="92"/>
      <c r="AA182" s="110"/>
    </row>
    <row r="183" spans="1:27" s="9" customFormat="1" x14ac:dyDescent="0.25">
      <c r="A183" s="140" t="s">
        <v>0</v>
      </c>
      <c r="B183" s="141"/>
      <c r="C183" s="141"/>
      <c r="D183" s="141"/>
      <c r="E183" s="141"/>
      <c r="F183" s="141"/>
      <c r="G183" s="141"/>
      <c r="H183" s="142"/>
      <c r="I183" s="40">
        <f>SUM(I182:I182)</f>
        <v>1</v>
      </c>
      <c r="J183" s="40"/>
      <c r="K183" s="40">
        <f>SUM(K182:K182)</f>
        <v>26</v>
      </c>
      <c r="L183" s="40">
        <f>SUM(L182:L182)</f>
        <v>0</v>
      </c>
      <c r="M183" s="40">
        <f>SUM(M182:M182)</f>
        <v>26</v>
      </c>
      <c r="N183" s="27"/>
      <c r="O183" s="27"/>
      <c r="P183" s="28"/>
      <c r="Q183" s="28"/>
      <c r="R183" s="27"/>
      <c r="S183" s="27"/>
      <c r="T183" s="29"/>
      <c r="U183" s="29"/>
      <c r="V183" s="29"/>
      <c r="W183" s="30"/>
      <c r="X183" s="30"/>
      <c r="Y183" s="27"/>
      <c r="Z183" s="28"/>
      <c r="AA183" s="27"/>
    </row>
    <row r="184" spans="1:27" s="9" customFormat="1" ht="51" x14ac:dyDescent="0.25">
      <c r="A184" s="127" t="s">
        <v>293</v>
      </c>
      <c r="B184" s="97" t="s">
        <v>45</v>
      </c>
      <c r="C184" s="97"/>
      <c r="D184" s="97"/>
      <c r="E184" s="97"/>
      <c r="F184" s="97"/>
      <c r="G184" s="98" t="s">
        <v>30</v>
      </c>
      <c r="H184" s="98">
        <v>5</v>
      </c>
      <c r="I184" s="98">
        <v>1</v>
      </c>
      <c r="J184" s="98"/>
      <c r="K184" s="98">
        <v>26</v>
      </c>
      <c r="L184" s="98">
        <v>26</v>
      </c>
      <c r="M184" s="98"/>
      <c r="N184" s="98"/>
      <c r="O184" s="98"/>
      <c r="P184" s="98" t="s">
        <v>31</v>
      </c>
      <c r="Q184" s="98" t="s">
        <v>39</v>
      </c>
      <c r="R184" s="98" t="s">
        <v>39</v>
      </c>
      <c r="S184" s="98"/>
      <c r="T184" s="98"/>
      <c r="U184" s="98"/>
      <c r="V184" s="98"/>
      <c r="W184" s="98" t="s">
        <v>148</v>
      </c>
      <c r="X184" s="98" t="s">
        <v>149</v>
      </c>
      <c r="Y184" s="92" t="s">
        <v>148</v>
      </c>
      <c r="Z184" s="92" t="s">
        <v>149</v>
      </c>
      <c r="AA184" s="110"/>
    </row>
    <row r="185" spans="1:27" s="9" customFormat="1" x14ac:dyDescent="0.25">
      <c r="A185" s="140" t="s">
        <v>0</v>
      </c>
      <c r="B185" s="141"/>
      <c r="C185" s="141"/>
      <c r="D185" s="141"/>
      <c r="E185" s="141"/>
      <c r="F185" s="141"/>
      <c r="G185" s="141"/>
      <c r="H185" s="142"/>
      <c r="I185" s="40">
        <f>SUM(I184:I184)</f>
        <v>1</v>
      </c>
      <c r="J185" s="40"/>
      <c r="K185" s="40">
        <f>SUM(K184:K184)</f>
        <v>26</v>
      </c>
      <c r="L185" s="40">
        <f>SUM(L184:L184)</f>
        <v>26</v>
      </c>
      <c r="M185" s="22">
        <f>SUM(M184:M184)</f>
        <v>0</v>
      </c>
      <c r="N185" s="22"/>
      <c r="O185" s="22"/>
      <c r="P185" s="40"/>
      <c r="Q185" s="40"/>
      <c r="R185" s="41"/>
      <c r="S185" s="41"/>
      <c r="T185" s="23"/>
      <c r="U185" s="23"/>
      <c r="V185" s="23"/>
      <c r="W185" s="41"/>
      <c r="X185" s="41"/>
      <c r="Y185" s="22"/>
      <c r="Z185" s="40"/>
      <c r="AA185" s="27"/>
    </row>
    <row r="186" spans="1:27" s="9" customFormat="1" ht="51" x14ac:dyDescent="0.25">
      <c r="A186" s="81" t="s">
        <v>294</v>
      </c>
      <c r="B186" s="97" t="s">
        <v>45</v>
      </c>
      <c r="C186" s="97"/>
      <c r="D186" s="97"/>
      <c r="E186" s="97"/>
      <c r="F186" s="97"/>
      <c r="G186" s="98" t="s">
        <v>30</v>
      </c>
      <c r="H186" s="98">
        <v>5</v>
      </c>
      <c r="I186" s="98">
        <v>1</v>
      </c>
      <c r="J186" s="98"/>
      <c r="K186" s="98">
        <v>26</v>
      </c>
      <c r="L186" s="98">
        <v>26</v>
      </c>
      <c r="M186" s="98"/>
      <c r="N186" s="98"/>
      <c r="O186" s="98"/>
      <c r="P186" s="98" t="s">
        <v>31</v>
      </c>
      <c r="Q186" s="98" t="s">
        <v>39</v>
      </c>
      <c r="R186" s="98" t="s">
        <v>39</v>
      </c>
      <c r="S186" s="98"/>
      <c r="T186" s="98"/>
      <c r="U186" s="98"/>
      <c r="V186" s="98"/>
      <c r="W186" s="98" t="s">
        <v>148</v>
      </c>
      <c r="X186" s="98" t="s">
        <v>149</v>
      </c>
      <c r="Y186" s="92" t="s">
        <v>148</v>
      </c>
      <c r="Z186" s="92" t="s">
        <v>149</v>
      </c>
      <c r="AA186" s="110"/>
    </row>
    <row r="187" spans="1:27" s="9" customFormat="1" x14ac:dyDescent="0.25">
      <c r="A187" s="140" t="s">
        <v>0</v>
      </c>
      <c r="B187" s="141"/>
      <c r="C187" s="141"/>
      <c r="D187" s="141"/>
      <c r="E187" s="141"/>
      <c r="F187" s="141"/>
      <c r="G187" s="142"/>
      <c r="H187" s="48"/>
      <c r="I187" s="40">
        <f>SUM(I186:I186)</f>
        <v>1</v>
      </c>
      <c r="J187" s="40"/>
      <c r="K187" s="40">
        <f>SUM(K186:K186)</f>
        <v>26</v>
      </c>
      <c r="L187" s="40">
        <f>SUM(L186:L186)</f>
        <v>26</v>
      </c>
      <c r="M187" s="40"/>
      <c r="N187" s="41"/>
      <c r="O187" s="41"/>
      <c r="P187" s="23"/>
      <c r="Q187" s="23"/>
      <c r="R187" s="41"/>
      <c r="S187" s="41"/>
      <c r="T187" s="23"/>
      <c r="U187" s="23"/>
      <c r="V187" s="23"/>
      <c r="W187" s="23"/>
      <c r="X187" s="23"/>
      <c r="Y187" s="22"/>
      <c r="Z187" s="40"/>
      <c r="AA187" s="27"/>
    </row>
    <row r="188" spans="1:27" s="9" customFormat="1" ht="51" x14ac:dyDescent="0.25">
      <c r="A188" s="81" t="s">
        <v>295</v>
      </c>
      <c r="B188" s="97" t="s">
        <v>45</v>
      </c>
      <c r="C188" s="97"/>
      <c r="D188" s="97"/>
      <c r="E188" s="97"/>
      <c r="F188" s="97"/>
      <c r="G188" s="98" t="s">
        <v>30</v>
      </c>
      <c r="H188" s="98">
        <v>5</v>
      </c>
      <c r="I188" s="98">
        <v>1</v>
      </c>
      <c r="J188" s="98"/>
      <c r="K188" s="98">
        <v>26</v>
      </c>
      <c r="L188" s="98">
        <v>26</v>
      </c>
      <c r="M188" s="98"/>
      <c r="N188" s="98"/>
      <c r="O188" s="98"/>
      <c r="P188" s="98" t="s">
        <v>31</v>
      </c>
      <c r="Q188" s="98" t="s">
        <v>39</v>
      </c>
      <c r="R188" s="98" t="s">
        <v>39</v>
      </c>
      <c r="S188" s="98"/>
      <c r="T188" s="98"/>
      <c r="U188" s="98"/>
      <c r="V188" s="98"/>
      <c r="W188" s="98" t="s">
        <v>148</v>
      </c>
      <c r="X188" s="98" t="s">
        <v>149</v>
      </c>
      <c r="Y188" s="92" t="s">
        <v>148</v>
      </c>
      <c r="Z188" s="92" t="s">
        <v>149</v>
      </c>
      <c r="AA188" s="110"/>
    </row>
    <row r="189" spans="1:27" s="9" customFormat="1" x14ac:dyDescent="0.25">
      <c r="A189" s="140" t="s">
        <v>0</v>
      </c>
      <c r="B189" s="141"/>
      <c r="C189" s="141"/>
      <c r="D189" s="141"/>
      <c r="E189" s="141"/>
      <c r="F189" s="141"/>
      <c r="G189" s="141"/>
      <c r="H189" s="142"/>
      <c r="I189" s="40">
        <f>SUM(I188)</f>
        <v>1</v>
      </c>
      <c r="J189" s="40"/>
      <c r="K189" s="40">
        <f t="shared" ref="K189:L189" si="38">SUM(K188)</f>
        <v>26</v>
      </c>
      <c r="L189" s="40">
        <f t="shared" si="38"/>
        <v>26</v>
      </c>
      <c r="M189" s="27"/>
      <c r="N189" s="27"/>
      <c r="O189" s="27"/>
      <c r="P189" s="28"/>
      <c r="Q189" s="28"/>
      <c r="R189" s="30"/>
      <c r="S189" s="30"/>
      <c r="T189" s="29"/>
      <c r="U189" s="29"/>
      <c r="V189" s="29"/>
      <c r="W189" s="30"/>
      <c r="X189" s="30"/>
      <c r="Y189" s="28"/>
      <c r="Z189" s="28"/>
      <c r="AA189" s="28"/>
    </row>
    <row r="190" spans="1:27" s="9" customFormat="1" ht="51" x14ac:dyDescent="0.25">
      <c r="A190" s="81" t="s">
        <v>296</v>
      </c>
      <c r="B190" s="97"/>
      <c r="C190" s="66">
        <v>482030</v>
      </c>
      <c r="D190" s="66" t="s">
        <v>189</v>
      </c>
      <c r="E190" s="66">
        <v>4820301</v>
      </c>
      <c r="F190" s="66" t="s">
        <v>190</v>
      </c>
      <c r="G190" s="67" t="s">
        <v>30</v>
      </c>
      <c r="H190" s="67">
        <v>3</v>
      </c>
      <c r="I190" s="67">
        <v>1</v>
      </c>
      <c r="J190" s="67" t="s">
        <v>171</v>
      </c>
      <c r="K190" s="67">
        <v>26</v>
      </c>
      <c r="L190" s="67"/>
      <c r="M190" s="67"/>
      <c r="N190" s="67"/>
      <c r="O190" s="67" t="s">
        <v>31</v>
      </c>
      <c r="P190" s="67"/>
      <c r="Q190" s="67" t="s">
        <v>39</v>
      </c>
      <c r="R190" s="67" t="s">
        <v>39</v>
      </c>
      <c r="S190" s="67"/>
      <c r="T190" s="67"/>
      <c r="U190" s="67"/>
      <c r="V190" s="67"/>
      <c r="W190" s="67" t="s">
        <v>160</v>
      </c>
      <c r="X190" s="67" t="s">
        <v>34</v>
      </c>
      <c r="Y190" s="68"/>
      <c r="Z190" s="68"/>
      <c r="AA190" s="128" t="s">
        <v>123</v>
      </c>
    </row>
    <row r="191" spans="1:27" s="9" customFormat="1" x14ac:dyDescent="0.25">
      <c r="A191" s="140" t="s">
        <v>0</v>
      </c>
      <c r="B191" s="141"/>
      <c r="C191" s="141"/>
      <c r="D191" s="141"/>
      <c r="E191" s="141"/>
      <c r="F191" s="141"/>
      <c r="G191" s="141"/>
      <c r="H191" s="142"/>
      <c r="I191" s="40">
        <f>SUM(I190)</f>
        <v>1</v>
      </c>
      <c r="J191" s="40"/>
      <c r="K191" s="40">
        <f t="shared" ref="K191:L191" si="39">SUM(K190)</f>
        <v>26</v>
      </c>
      <c r="L191" s="40">
        <f t="shared" si="39"/>
        <v>0</v>
      </c>
      <c r="M191" s="22"/>
      <c r="N191" s="22"/>
      <c r="O191" s="22"/>
      <c r="P191" s="40"/>
      <c r="Q191" s="40"/>
      <c r="R191" s="41"/>
      <c r="S191" s="41"/>
      <c r="T191" s="23"/>
      <c r="U191" s="23"/>
      <c r="V191" s="23"/>
      <c r="W191" s="23"/>
      <c r="X191" s="23"/>
      <c r="Y191" s="27"/>
      <c r="Z191" s="29"/>
      <c r="AA191" s="27"/>
    </row>
    <row r="192" spans="1:27" s="9" customFormat="1" ht="15.6" customHeight="1" x14ac:dyDescent="0.25">
      <c r="A192" s="133" t="s">
        <v>43</v>
      </c>
      <c r="B192" s="134"/>
      <c r="C192" s="134"/>
      <c r="D192" s="134"/>
      <c r="E192" s="134"/>
      <c r="F192" s="134"/>
      <c r="G192" s="134"/>
      <c r="H192" s="135"/>
      <c r="I192" s="44">
        <f>SUM(I191,I189,I187,I185,I183)</f>
        <v>5</v>
      </c>
      <c r="J192" s="44"/>
      <c r="K192" s="44">
        <f t="shared" ref="K192:M192" si="40">SUM(K191,K189,K187,K185,K183)</f>
        <v>130</v>
      </c>
      <c r="L192" s="44">
        <f t="shared" si="40"/>
        <v>78</v>
      </c>
      <c r="M192" s="44">
        <f t="shared" si="40"/>
        <v>26</v>
      </c>
      <c r="N192" s="34"/>
      <c r="O192" s="34"/>
      <c r="P192" s="35"/>
      <c r="Q192" s="35"/>
      <c r="R192" s="34"/>
      <c r="S192" s="34"/>
      <c r="T192" s="36"/>
      <c r="U192" s="36"/>
      <c r="V192" s="36"/>
      <c r="W192" s="36"/>
      <c r="X192" s="36"/>
      <c r="Y192" s="36"/>
      <c r="Z192" s="35"/>
      <c r="AA192" s="36"/>
    </row>
    <row r="193" spans="1:29" s="9" customFormat="1" x14ac:dyDescent="0.25">
      <c r="A193" s="145" t="s">
        <v>141</v>
      </c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</row>
    <row r="194" spans="1:29" s="9" customFormat="1" ht="51" x14ac:dyDescent="0.25">
      <c r="A194" s="81" t="s">
        <v>297</v>
      </c>
      <c r="B194" s="97"/>
      <c r="C194" s="97">
        <v>213070</v>
      </c>
      <c r="D194" s="97" t="s">
        <v>63</v>
      </c>
      <c r="E194" s="97">
        <v>2130701</v>
      </c>
      <c r="F194" s="97" t="s">
        <v>64</v>
      </c>
      <c r="G194" s="98" t="s">
        <v>30</v>
      </c>
      <c r="H194" s="98">
        <v>5</v>
      </c>
      <c r="I194" s="98">
        <v>1</v>
      </c>
      <c r="J194" s="98" t="s">
        <v>174</v>
      </c>
      <c r="K194" s="98">
        <v>26</v>
      </c>
      <c r="L194" s="98"/>
      <c r="M194" s="98">
        <v>26</v>
      </c>
      <c r="N194" s="98"/>
      <c r="O194" s="98"/>
      <c r="P194" s="98" t="s">
        <v>31</v>
      </c>
      <c r="Q194" s="98" t="s">
        <v>161</v>
      </c>
      <c r="R194" s="98" t="s">
        <v>161</v>
      </c>
      <c r="S194" s="98"/>
      <c r="T194" s="98"/>
      <c r="U194" s="98"/>
      <c r="V194" s="98"/>
      <c r="W194" s="98" t="s">
        <v>61</v>
      </c>
      <c r="X194" s="98" t="s">
        <v>160</v>
      </c>
      <c r="Y194" s="92" t="s">
        <v>123</v>
      </c>
      <c r="Z194" s="92"/>
      <c r="AA194" s="110"/>
    </row>
    <row r="195" spans="1:29" s="9" customFormat="1" ht="51" x14ac:dyDescent="0.25">
      <c r="A195" s="105" t="s">
        <v>298</v>
      </c>
      <c r="B195" s="91" t="s">
        <v>56</v>
      </c>
      <c r="C195" s="91"/>
      <c r="D195" s="91"/>
      <c r="E195" s="91"/>
      <c r="F195" s="91"/>
      <c r="G195" s="92" t="s">
        <v>30</v>
      </c>
      <c r="H195" s="92">
        <v>5</v>
      </c>
      <c r="I195" s="92">
        <v>1</v>
      </c>
      <c r="J195" s="92"/>
      <c r="K195" s="92">
        <v>26</v>
      </c>
      <c r="L195" s="92">
        <v>26</v>
      </c>
      <c r="M195" s="92"/>
      <c r="N195" s="92"/>
      <c r="O195" s="92"/>
      <c r="P195" s="92" t="s">
        <v>31</v>
      </c>
      <c r="Q195" s="98" t="s">
        <v>161</v>
      </c>
      <c r="R195" s="98" t="s">
        <v>161</v>
      </c>
      <c r="S195" s="92"/>
      <c r="T195" s="92"/>
      <c r="U195" s="92"/>
      <c r="V195" s="92"/>
      <c r="W195" s="92" t="s">
        <v>160</v>
      </c>
      <c r="X195" s="92" t="s">
        <v>116</v>
      </c>
      <c r="Y195" s="92" t="s">
        <v>57</v>
      </c>
      <c r="Z195" s="92" t="s">
        <v>35</v>
      </c>
      <c r="AA195" s="95"/>
    </row>
    <row r="196" spans="1:29" s="9" customFormat="1" x14ac:dyDescent="0.25">
      <c r="A196" s="140" t="s">
        <v>0</v>
      </c>
      <c r="B196" s="141"/>
      <c r="C196" s="141"/>
      <c r="D196" s="141"/>
      <c r="E196" s="141"/>
      <c r="F196" s="141"/>
      <c r="G196" s="141"/>
      <c r="H196" s="142"/>
      <c r="I196" s="40">
        <f>SUM(I195,I194)</f>
        <v>2</v>
      </c>
      <c r="J196" s="40"/>
      <c r="K196" s="40">
        <f t="shared" ref="K196:L196" si="41">SUM(K195,K194)</f>
        <v>52</v>
      </c>
      <c r="L196" s="40">
        <f t="shared" si="41"/>
        <v>26</v>
      </c>
      <c r="M196" s="40">
        <f>SUM(M195,M194)</f>
        <v>26</v>
      </c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22"/>
      <c r="Z196" s="40"/>
      <c r="AA196" s="22"/>
    </row>
    <row r="197" spans="1:29" s="9" customFormat="1" ht="51" x14ac:dyDescent="0.25">
      <c r="A197" s="81" t="s">
        <v>299</v>
      </c>
      <c r="B197" s="97" t="s">
        <v>56</v>
      </c>
      <c r="C197" s="97"/>
      <c r="D197" s="97"/>
      <c r="E197" s="97"/>
      <c r="F197" s="97"/>
      <c r="G197" s="98" t="s">
        <v>30</v>
      </c>
      <c r="H197" s="98">
        <v>5</v>
      </c>
      <c r="I197" s="98">
        <v>1</v>
      </c>
      <c r="J197" s="98"/>
      <c r="K197" s="98">
        <v>26</v>
      </c>
      <c r="L197" s="98">
        <v>26</v>
      </c>
      <c r="M197" s="98"/>
      <c r="N197" s="98"/>
      <c r="O197" s="98"/>
      <c r="P197" s="98" t="s">
        <v>31</v>
      </c>
      <c r="Q197" s="92" t="s">
        <v>41</v>
      </c>
      <c r="R197" s="92" t="s">
        <v>41</v>
      </c>
      <c r="S197" s="98"/>
      <c r="T197" s="98"/>
      <c r="U197" s="98"/>
      <c r="V197" s="98"/>
      <c r="W197" s="92" t="s">
        <v>160</v>
      </c>
      <c r="X197" s="98" t="s">
        <v>116</v>
      </c>
      <c r="Y197" s="92" t="s">
        <v>57</v>
      </c>
      <c r="Z197" s="92" t="s">
        <v>35</v>
      </c>
      <c r="AA197" s="110"/>
    </row>
    <row r="198" spans="1:29" s="9" customFormat="1" x14ac:dyDescent="0.25">
      <c r="A198" s="140" t="s">
        <v>0</v>
      </c>
      <c r="B198" s="141"/>
      <c r="C198" s="141"/>
      <c r="D198" s="141"/>
      <c r="E198" s="141"/>
      <c r="F198" s="141"/>
      <c r="G198" s="141"/>
      <c r="H198" s="142"/>
      <c r="I198" s="40">
        <f>SUM(I197)</f>
        <v>1</v>
      </c>
      <c r="J198" s="40"/>
      <c r="K198" s="40">
        <f t="shared" ref="K198:L198" si="42">SUM(K197)</f>
        <v>26</v>
      </c>
      <c r="L198" s="40">
        <f t="shared" si="42"/>
        <v>26</v>
      </c>
      <c r="M198" s="40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7"/>
      <c r="Z198" s="28"/>
      <c r="AA198" s="27"/>
    </row>
    <row r="199" spans="1:29" s="9" customFormat="1" ht="63.75" x14ac:dyDescent="0.25">
      <c r="A199" s="81" t="s">
        <v>300</v>
      </c>
      <c r="B199" s="97"/>
      <c r="C199" s="97">
        <v>482020</v>
      </c>
      <c r="D199" s="77" t="s">
        <v>205</v>
      </c>
      <c r="E199" s="97">
        <v>4820201</v>
      </c>
      <c r="F199" s="78" t="s">
        <v>100</v>
      </c>
      <c r="G199" s="98" t="s">
        <v>30</v>
      </c>
      <c r="H199" s="98">
        <v>3</v>
      </c>
      <c r="I199" s="98">
        <v>1</v>
      </c>
      <c r="J199" s="98" t="s">
        <v>167</v>
      </c>
      <c r="K199" s="98">
        <v>26</v>
      </c>
      <c r="L199" s="98"/>
      <c r="M199" s="98"/>
      <c r="N199" s="98"/>
      <c r="O199" s="98" t="s">
        <v>31</v>
      </c>
      <c r="P199" s="98"/>
      <c r="Q199" s="98" t="s">
        <v>161</v>
      </c>
      <c r="R199" s="98" t="s">
        <v>161</v>
      </c>
      <c r="S199" s="98"/>
      <c r="T199" s="98"/>
      <c r="U199" s="98"/>
      <c r="V199" s="98"/>
      <c r="W199" s="98" t="s">
        <v>160</v>
      </c>
      <c r="X199" s="98" t="s">
        <v>34</v>
      </c>
      <c r="Y199" s="92"/>
      <c r="Z199" s="92"/>
      <c r="AA199" s="95"/>
    </row>
    <row r="200" spans="1:29" s="9" customFormat="1" x14ac:dyDescent="0.25">
      <c r="A200" s="140" t="s">
        <v>0</v>
      </c>
      <c r="B200" s="141"/>
      <c r="C200" s="141"/>
      <c r="D200" s="141"/>
      <c r="E200" s="141"/>
      <c r="F200" s="141"/>
      <c r="G200" s="141"/>
      <c r="H200" s="142"/>
      <c r="I200" s="40">
        <f>SUM(I199)</f>
        <v>1</v>
      </c>
      <c r="J200" s="40"/>
      <c r="K200" s="40">
        <f t="shared" ref="K200:M200" si="43">SUM(K199)</f>
        <v>26</v>
      </c>
      <c r="L200" s="40">
        <f t="shared" si="43"/>
        <v>0</v>
      </c>
      <c r="M200" s="40">
        <f t="shared" si="43"/>
        <v>0</v>
      </c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22"/>
      <c r="Z200" s="40"/>
      <c r="AA200" s="22"/>
    </row>
    <row r="201" spans="1:29" s="9" customFormat="1" ht="15.6" customHeight="1" x14ac:dyDescent="0.25">
      <c r="A201" s="133" t="s">
        <v>43</v>
      </c>
      <c r="B201" s="134"/>
      <c r="C201" s="134"/>
      <c r="D201" s="134"/>
      <c r="E201" s="134"/>
      <c r="F201" s="134"/>
      <c r="G201" s="134"/>
      <c r="H201" s="135"/>
      <c r="I201" s="44">
        <f>SUM(I200,I198,I196)</f>
        <v>4</v>
      </c>
      <c r="J201" s="44"/>
      <c r="K201" s="44">
        <f t="shared" ref="K201:M201" si="44">SUM(K200,K198,K196)</f>
        <v>104</v>
      </c>
      <c r="L201" s="44">
        <f t="shared" si="44"/>
        <v>52</v>
      </c>
      <c r="M201" s="44">
        <f t="shared" si="44"/>
        <v>26</v>
      </c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</row>
    <row r="202" spans="1:29" s="9" customFormat="1" x14ac:dyDescent="0.25">
      <c r="A202" s="145" t="s">
        <v>142</v>
      </c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</row>
    <row r="203" spans="1:29" s="9" customFormat="1" ht="51" x14ac:dyDescent="0.25">
      <c r="A203" s="81" t="s">
        <v>301</v>
      </c>
      <c r="B203" s="97"/>
      <c r="C203" s="97">
        <v>622020</v>
      </c>
      <c r="D203" s="97" t="s">
        <v>155</v>
      </c>
      <c r="E203" s="97">
        <v>6220202</v>
      </c>
      <c r="F203" s="97" t="s">
        <v>156</v>
      </c>
      <c r="G203" s="98" t="s">
        <v>30</v>
      </c>
      <c r="H203" s="98">
        <v>5</v>
      </c>
      <c r="I203" s="98">
        <v>0.5</v>
      </c>
      <c r="J203" s="98" t="s">
        <v>167</v>
      </c>
      <c r="K203" s="98">
        <v>13</v>
      </c>
      <c r="L203" s="98"/>
      <c r="M203" s="98"/>
      <c r="N203" s="98"/>
      <c r="O203" s="98"/>
      <c r="P203" s="98" t="s">
        <v>31</v>
      </c>
      <c r="Q203" s="98" t="s">
        <v>39</v>
      </c>
      <c r="R203" s="98" t="s">
        <v>39</v>
      </c>
      <c r="S203" s="98"/>
      <c r="T203" s="98"/>
      <c r="U203" s="98"/>
      <c r="V203" s="98"/>
      <c r="W203" s="74" t="s">
        <v>148</v>
      </c>
      <c r="X203" s="74" t="s">
        <v>61</v>
      </c>
      <c r="Y203" s="92"/>
      <c r="Z203" s="92"/>
      <c r="AA203" s="129"/>
    </row>
    <row r="204" spans="1:29" s="69" customFormat="1" ht="51" x14ac:dyDescent="0.25">
      <c r="A204" s="81" t="s">
        <v>301</v>
      </c>
      <c r="B204" s="91"/>
      <c r="C204" s="91">
        <v>762040</v>
      </c>
      <c r="D204" s="91" t="s">
        <v>191</v>
      </c>
      <c r="E204" s="91">
        <v>7620402</v>
      </c>
      <c r="F204" s="91" t="s">
        <v>192</v>
      </c>
      <c r="G204" s="98" t="s">
        <v>30</v>
      </c>
      <c r="H204" s="98">
        <v>5</v>
      </c>
      <c r="I204" s="98">
        <v>0.5</v>
      </c>
      <c r="J204" s="98" t="s">
        <v>167</v>
      </c>
      <c r="K204" s="98">
        <v>13</v>
      </c>
      <c r="L204" s="98"/>
      <c r="M204" s="98"/>
      <c r="N204" s="98"/>
      <c r="O204" s="98"/>
      <c r="P204" s="98" t="s">
        <v>31</v>
      </c>
      <c r="Q204" s="98" t="s">
        <v>39</v>
      </c>
      <c r="R204" s="98" t="s">
        <v>39</v>
      </c>
      <c r="S204" s="92"/>
      <c r="T204" s="92"/>
      <c r="U204" s="92"/>
      <c r="V204" s="92"/>
      <c r="W204" s="92" t="s">
        <v>148</v>
      </c>
      <c r="X204" s="92" t="s">
        <v>82</v>
      </c>
      <c r="Y204" s="92"/>
      <c r="Z204" s="92"/>
      <c r="AA204" s="100" t="s">
        <v>193</v>
      </c>
    </row>
    <row r="205" spans="1:29" s="9" customFormat="1" x14ac:dyDescent="0.25">
      <c r="A205" s="140" t="s">
        <v>0</v>
      </c>
      <c r="B205" s="141"/>
      <c r="C205" s="141"/>
      <c r="D205" s="141"/>
      <c r="E205" s="141"/>
      <c r="F205" s="141"/>
      <c r="G205" s="141"/>
      <c r="H205" s="142"/>
      <c r="I205" s="40">
        <f>SUM(I204,I203)</f>
        <v>1</v>
      </c>
      <c r="J205" s="40"/>
      <c r="K205" s="40">
        <f>SUM(K204,K203)</f>
        <v>26</v>
      </c>
      <c r="L205" s="40">
        <f>SUM(L203)</f>
        <v>0</v>
      </c>
      <c r="M205" s="40">
        <f>SUM(M203)</f>
        <v>0</v>
      </c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22"/>
      <c r="Z205" s="23"/>
      <c r="AA205" s="22"/>
    </row>
    <row r="206" spans="1:29" s="9" customFormat="1" ht="15.75" customHeight="1" x14ac:dyDescent="0.25">
      <c r="A206" s="133" t="s">
        <v>43</v>
      </c>
      <c r="B206" s="134"/>
      <c r="C206" s="134"/>
      <c r="D206" s="134"/>
      <c r="E206" s="134"/>
      <c r="F206" s="134"/>
      <c r="G206" s="134"/>
      <c r="H206" s="135"/>
      <c r="I206" s="44">
        <f>SUM(I205)</f>
        <v>1</v>
      </c>
      <c r="J206" s="44"/>
      <c r="K206" s="44">
        <f t="shared" ref="K206:M206" si="45">SUM(K205)</f>
        <v>26</v>
      </c>
      <c r="L206" s="44">
        <f t="shared" si="45"/>
        <v>0</v>
      </c>
      <c r="M206" s="44">
        <f t="shared" si="45"/>
        <v>0</v>
      </c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</row>
    <row r="207" spans="1:29" s="9" customFormat="1" ht="15.75" customHeight="1" x14ac:dyDescent="0.25">
      <c r="A207" s="145" t="s">
        <v>143</v>
      </c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</row>
    <row r="208" spans="1:29" s="9" customFormat="1" ht="51" x14ac:dyDescent="0.25">
      <c r="A208" s="81" t="s">
        <v>302</v>
      </c>
      <c r="B208" s="97" t="s">
        <v>45</v>
      </c>
      <c r="C208" s="97"/>
      <c r="D208" s="97"/>
      <c r="E208" s="97"/>
      <c r="F208" s="97"/>
      <c r="G208" s="98" t="s">
        <v>30</v>
      </c>
      <c r="H208" s="98">
        <v>5</v>
      </c>
      <c r="I208" s="98">
        <v>1</v>
      </c>
      <c r="J208" s="98"/>
      <c r="K208" s="98">
        <v>26</v>
      </c>
      <c r="L208" s="98">
        <v>26</v>
      </c>
      <c r="M208" s="98"/>
      <c r="N208" s="98"/>
      <c r="O208" s="98"/>
      <c r="P208" s="98" t="s">
        <v>31</v>
      </c>
      <c r="Q208" s="98" t="s">
        <v>39</v>
      </c>
      <c r="R208" s="98" t="s">
        <v>39</v>
      </c>
      <c r="S208" s="98"/>
      <c r="T208" s="98"/>
      <c r="U208" s="98"/>
      <c r="V208" s="98"/>
      <c r="W208" s="98" t="s">
        <v>148</v>
      </c>
      <c r="X208" s="98" t="s">
        <v>149</v>
      </c>
      <c r="Y208" s="92" t="s">
        <v>148</v>
      </c>
      <c r="Z208" s="92" t="s">
        <v>149</v>
      </c>
      <c r="AA208" s="95"/>
      <c r="AC208" s="9" t="s">
        <v>123</v>
      </c>
    </row>
    <row r="209" spans="1:27" s="9" customFormat="1" x14ac:dyDescent="0.25">
      <c r="A209" s="140" t="s">
        <v>0</v>
      </c>
      <c r="B209" s="141"/>
      <c r="C209" s="141"/>
      <c r="D209" s="141"/>
      <c r="E209" s="141"/>
      <c r="F209" s="141"/>
      <c r="G209" s="141"/>
      <c r="H209" s="142"/>
      <c r="I209" s="40">
        <f>SUM(I208)</f>
        <v>1</v>
      </c>
      <c r="J209" s="40"/>
      <c r="K209" s="40">
        <f t="shared" ref="K209:M209" si="46">SUM(K208)</f>
        <v>26</v>
      </c>
      <c r="L209" s="40">
        <f t="shared" si="46"/>
        <v>26</v>
      </c>
      <c r="M209" s="40">
        <f t="shared" si="46"/>
        <v>0</v>
      </c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</row>
    <row r="210" spans="1:27" s="9" customFormat="1" ht="51" x14ac:dyDescent="0.25">
      <c r="A210" s="81" t="s">
        <v>303</v>
      </c>
      <c r="B210" s="97" t="s">
        <v>29</v>
      </c>
      <c r="C210" s="97"/>
      <c r="D210" s="97"/>
      <c r="E210" s="97"/>
      <c r="F210" s="97"/>
      <c r="G210" s="98" t="s">
        <v>30</v>
      </c>
      <c r="H210" s="98">
        <v>5</v>
      </c>
      <c r="I210" s="98">
        <v>1</v>
      </c>
      <c r="J210" s="98"/>
      <c r="K210" s="98">
        <v>26</v>
      </c>
      <c r="L210" s="98"/>
      <c r="M210" s="98"/>
      <c r="N210" s="59"/>
      <c r="O210" s="98"/>
      <c r="P210" s="98" t="s">
        <v>107</v>
      </c>
      <c r="Q210" s="98" t="s">
        <v>39</v>
      </c>
      <c r="R210" s="98" t="s">
        <v>39</v>
      </c>
      <c r="S210" s="98"/>
      <c r="T210" s="98"/>
      <c r="U210" s="98"/>
      <c r="V210" s="98"/>
      <c r="W210" s="98" t="s">
        <v>5</v>
      </c>
      <c r="X210" s="98" t="s">
        <v>31</v>
      </c>
      <c r="Y210" s="92" t="s">
        <v>31</v>
      </c>
      <c r="Z210" s="92" t="s">
        <v>36</v>
      </c>
      <c r="AA210" s="110"/>
    </row>
    <row r="211" spans="1:27" s="9" customFormat="1" ht="51" x14ac:dyDescent="0.25">
      <c r="A211" s="81" t="s">
        <v>303</v>
      </c>
      <c r="B211" s="91"/>
      <c r="C211" s="91">
        <v>213060</v>
      </c>
      <c r="D211" s="91" t="s">
        <v>113</v>
      </c>
      <c r="E211" s="91">
        <v>2030601</v>
      </c>
      <c r="F211" s="91" t="s">
        <v>114</v>
      </c>
      <c r="G211" s="92" t="s">
        <v>30</v>
      </c>
      <c r="H211" s="92">
        <v>5</v>
      </c>
      <c r="I211" s="92">
        <v>1</v>
      </c>
      <c r="J211" s="92" t="s">
        <v>174</v>
      </c>
      <c r="K211" s="92">
        <v>26</v>
      </c>
      <c r="L211" s="92"/>
      <c r="M211" s="92">
        <v>26</v>
      </c>
      <c r="N211" s="92"/>
      <c r="O211" s="92" t="s">
        <v>31</v>
      </c>
      <c r="P211" s="92"/>
      <c r="Q211" s="92" t="s">
        <v>39</v>
      </c>
      <c r="R211" s="92" t="s">
        <v>39</v>
      </c>
      <c r="S211" s="92"/>
      <c r="T211" s="92"/>
      <c r="U211" s="92"/>
      <c r="V211" s="92"/>
      <c r="W211" s="92" t="s">
        <v>160</v>
      </c>
      <c r="X211" s="92" t="s">
        <v>61</v>
      </c>
      <c r="Y211" s="92"/>
      <c r="Z211" s="92"/>
      <c r="AA211" s="95"/>
    </row>
    <row r="212" spans="1:27" s="9" customFormat="1" x14ac:dyDescent="0.25">
      <c r="A212" s="140" t="s">
        <v>0</v>
      </c>
      <c r="B212" s="141"/>
      <c r="C212" s="141"/>
      <c r="D212" s="141"/>
      <c r="E212" s="141"/>
      <c r="F212" s="141"/>
      <c r="G212" s="141"/>
      <c r="H212" s="142"/>
      <c r="I212" s="40">
        <f>SUM(I210:I211)</f>
        <v>2</v>
      </c>
      <c r="J212" s="40"/>
      <c r="K212" s="40">
        <f>SUM(K210:K211)</f>
        <v>52</v>
      </c>
      <c r="L212" s="40">
        <f>SUM(L210:L210)</f>
        <v>0</v>
      </c>
      <c r="M212" s="40">
        <f>SUM(M211)</f>
        <v>26</v>
      </c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41"/>
      <c r="Z212" s="22"/>
      <c r="AA212" s="41"/>
    </row>
    <row r="213" spans="1:27" s="9" customFormat="1" ht="15.6" customHeight="1" x14ac:dyDescent="0.25">
      <c r="A213" s="133" t="s">
        <v>43</v>
      </c>
      <c r="B213" s="134"/>
      <c r="C213" s="134"/>
      <c r="D213" s="134"/>
      <c r="E213" s="134"/>
      <c r="F213" s="134"/>
      <c r="G213" s="134"/>
      <c r="H213" s="135"/>
      <c r="I213" s="44">
        <f>SUM(I212,I209)</f>
        <v>3</v>
      </c>
      <c r="J213" s="44">
        <f t="shared" ref="J213:M213" si="47">SUM(J212,J209)</f>
        <v>0</v>
      </c>
      <c r="K213" s="44">
        <f t="shared" si="47"/>
        <v>78</v>
      </c>
      <c r="L213" s="44">
        <f t="shared" si="47"/>
        <v>26</v>
      </c>
      <c r="M213" s="44">
        <f t="shared" si="47"/>
        <v>26</v>
      </c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</row>
    <row r="214" spans="1:27" s="9" customFormat="1" x14ac:dyDescent="0.25">
      <c r="A214" s="145" t="s">
        <v>144</v>
      </c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</row>
    <row r="215" spans="1:27" s="9" customFormat="1" ht="51" x14ac:dyDescent="0.25">
      <c r="A215" s="81" t="s">
        <v>304</v>
      </c>
      <c r="B215" s="97" t="s">
        <v>45</v>
      </c>
      <c r="C215" s="97"/>
      <c r="D215" s="97"/>
      <c r="E215" s="97"/>
      <c r="F215" s="97"/>
      <c r="G215" s="98" t="s">
        <v>30</v>
      </c>
      <c r="H215" s="98">
        <v>5</v>
      </c>
      <c r="I215" s="98">
        <v>1</v>
      </c>
      <c r="J215" s="98"/>
      <c r="K215" s="98">
        <v>26</v>
      </c>
      <c r="L215" s="98">
        <v>26</v>
      </c>
      <c r="M215" s="98"/>
      <c r="N215" s="98" t="s">
        <v>31</v>
      </c>
      <c r="O215" s="98"/>
      <c r="P215" s="98"/>
      <c r="Q215" s="98" t="s">
        <v>39</v>
      </c>
      <c r="R215" s="98" t="s">
        <v>39</v>
      </c>
      <c r="S215" s="98"/>
      <c r="T215" s="98"/>
      <c r="U215" s="98"/>
      <c r="V215" s="98"/>
      <c r="W215" s="98" t="s">
        <v>148</v>
      </c>
      <c r="X215" s="98" t="s">
        <v>149</v>
      </c>
      <c r="Y215" s="92" t="s">
        <v>148</v>
      </c>
      <c r="Z215" s="92" t="s">
        <v>149</v>
      </c>
      <c r="AA215" s="110"/>
    </row>
    <row r="216" spans="1:27" s="9" customFormat="1" ht="51" x14ac:dyDescent="0.25">
      <c r="A216" s="81" t="s">
        <v>304</v>
      </c>
      <c r="B216" s="91" t="s">
        <v>50</v>
      </c>
      <c r="C216" s="91"/>
      <c r="D216" s="91"/>
      <c r="E216" s="91"/>
      <c r="F216" s="91"/>
      <c r="G216" s="92" t="s">
        <v>30</v>
      </c>
      <c r="H216" s="92">
        <v>5</v>
      </c>
      <c r="I216" s="92">
        <v>1</v>
      </c>
      <c r="J216" s="92"/>
      <c r="K216" s="92">
        <v>26</v>
      </c>
      <c r="L216" s="92">
        <v>26</v>
      </c>
      <c r="M216" s="92"/>
      <c r="N216" s="92" t="s">
        <v>31</v>
      </c>
      <c r="O216" s="92"/>
      <c r="P216" s="92"/>
      <c r="Q216" s="92" t="s">
        <v>51</v>
      </c>
      <c r="R216" s="92" t="s">
        <v>52</v>
      </c>
      <c r="S216" s="92"/>
      <c r="T216" s="92"/>
      <c r="U216" s="92"/>
      <c r="V216" s="92"/>
      <c r="W216" s="92" t="s">
        <v>6</v>
      </c>
      <c r="X216" s="92" t="s">
        <v>160</v>
      </c>
      <c r="Y216" s="92" t="s">
        <v>162</v>
      </c>
      <c r="Z216" s="92" t="s">
        <v>35</v>
      </c>
      <c r="AA216" s="95"/>
    </row>
    <row r="217" spans="1:27" s="9" customFormat="1" x14ac:dyDescent="0.25">
      <c r="A217" s="140" t="s">
        <v>0</v>
      </c>
      <c r="B217" s="141"/>
      <c r="C217" s="141"/>
      <c r="D217" s="141"/>
      <c r="E217" s="141"/>
      <c r="F217" s="141"/>
      <c r="G217" s="141"/>
      <c r="H217" s="142"/>
      <c r="I217" s="40">
        <f>SUM(I215:I216)</f>
        <v>2</v>
      </c>
      <c r="J217" s="40"/>
      <c r="K217" s="40">
        <f t="shared" ref="K217:M217" si="48">SUM(K215:K216)</f>
        <v>52</v>
      </c>
      <c r="L217" s="40">
        <f t="shared" si="48"/>
        <v>52</v>
      </c>
      <c r="M217" s="40">
        <f t="shared" si="48"/>
        <v>0</v>
      </c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22"/>
      <c r="Y217" s="23"/>
      <c r="Z217" s="22"/>
      <c r="AA217" s="23"/>
    </row>
    <row r="218" spans="1:27" s="9" customFormat="1" ht="63.75" x14ac:dyDescent="0.25">
      <c r="A218" s="81" t="s">
        <v>305</v>
      </c>
      <c r="B218" s="113"/>
      <c r="C218" s="112">
        <v>482010</v>
      </c>
      <c r="D218" s="113" t="s">
        <v>157</v>
      </c>
      <c r="E218" s="112">
        <v>4820101</v>
      </c>
      <c r="F218" s="113" t="s">
        <v>46</v>
      </c>
      <c r="G218" s="112" t="s">
        <v>30</v>
      </c>
      <c r="H218" s="112">
        <v>5</v>
      </c>
      <c r="I218" s="112">
        <v>1</v>
      </c>
      <c r="J218" s="112" t="s">
        <v>174</v>
      </c>
      <c r="K218" s="114">
        <v>26</v>
      </c>
      <c r="L218" s="114"/>
      <c r="M218" s="114">
        <v>26</v>
      </c>
      <c r="N218" s="115"/>
      <c r="O218" s="117"/>
      <c r="P218" s="114" t="s">
        <v>31</v>
      </c>
      <c r="Q218" s="114" t="s">
        <v>39</v>
      </c>
      <c r="R218" s="114" t="s">
        <v>39</v>
      </c>
      <c r="S218" s="114"/>
      <c r="T218" s="115"/>
      <c r="U218" s="115"/>
      <c r="V218" s="114"/>
      <c r="W218" s="114" t="s">
        <v>6</v>
      </c>
      <c r="X218" s="114" t="s">
        <v>160</v>
      </c>
      <c r="Y218" s="84"/>
      <c r="Z218" s="114"/>
      <c r="AA218" s="84"/>
    </row>
    <row r="219" spans="1:27" s="9" customFormat="1" ht="63.75" x14ac:dyDescent="0.25">
      <c r="A219" s="81" t="s">
        <v>305</v>
      </c>
      <c r="B219" s="113"/>
      <c r="C219" s="112">
        <v>811020</v>
      </c>
      <c r="D219" s="113" t="s">
        <v>145</v>
      </c>
      <c r="E219" s="112">
        <v>8110201</v>
      </c>
      <c r="F219" s="113" t="s">
        <v>146</v>
      </c>
      <c r="G219" s="112" t="s">
        <v>30</v>
      </c>
      <c r="H219" s="112">
        <v>5</v>
      </c>
      <c r="I219" s="112">
        <v>1</v>
      </c>
      <c r="J219" s="112" t="s">
        <v>174</v>
      </c>
      <c r="K219" s="114">
        <v>26</v>
      </c>
      <c r="L219" s="114"/>
      <c r="M219" s="114"/>
      <c r="N219" s="115" t="s">
        <v>123</v>
      </c>
      <c r="O219" s="114" t="s">
        <v>31</v>
      </c>
      <c r="P219" s="117"/>
      <c r="Q219" s="114" t="s">
        <v>39</v>
      </c>
      <c r="R219" s="114" t="s">
        <v>39</v>
      </c>
      <c r="S219" s="114"/>
      <c r="T219" s="115"/>
      <c r="U219" s="115"/>
      <c r="V219" s="114"/>
      <c r="W219" s="114" t="s">
        <v>5</v>
      </c>
      <c r="X219" s="114" t="s">
        <v>116</v>
      </c>
      <c r="Y219" s="84"/>
      <c r="Z219" s="114"/>
      <c r="AA219" s="84"/>
    </row>
    <row r="220" spans="1:27" s="9" customFormat="1" x14ac:dyDescent="0.25">
      <c r="A220" s="140" t="s">
        <v>0</v>
      </c>
      <c r="B220" s="141"/>
      <c r="C220" s="141"/>
      <c r="D220" s="141"/>
      <c r="E220" s="141"/>
      <c r="F220" s="141"/>
      <c r="G220" s="141"/>
      <c r="H220" s="142"/>
      <c r="I220" s="40">
        <f>SUM(I218:I219)</f>
        <v>2</v>
      </c>
      <c r="J220" s="40"/>
      <c r="K220" s="40">
        <f t="shared" ref="K220:M220" si="49">SUM(K218:K219)</f>
        <v>52</v>
      </c>
      <c r="L220" s="40"/>
      <c r="M220" s="40">
        <f t="shared" si="49"/>
        <v>26</v>
      </c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22"/>
      <c r="Y220" s="23"/>
      <c r="Z220" s="22"/>
      <c r="AA220" s="23"/>
    </row>
    <row r="221" spans="1:27" s="9" customFormat="1" ht="82.15" customHeight="1" x14ac:dyDescent="0.25">
      <c r="A221" s="127" t="s">
        <v>306</v>
      </c>
      <c r="B221" s="97"/>
      <c r="C221" s="97">
        <v>482030</v>
      </c>
      <c r="D221" s="91" t="s">
        <v>139</v>
      </c>
      <c r="E221" s="97">
        <v>4820301</v>
      </c>
      <c r="F221" s="91" t="s">
        <v>140</v>
      </c>
      <c r="G221" s="98" t="s">
        <v>30</v>
      </c>
      <c r="H221" s="98">
        <v>3</v>
      </c>
      <c r="I221" s="98">
        <v>1</v>
      </c>
      <c r="J221" s="98" t="s">
        <v>171</v>
      </c>
      <c r="K221" s="98">
        <v>26</v>
      </c>
      <c r="L221" s="98"/>
      <c r="M221" s="98"/>
      <c r="N221" s="98"/>
      <c r="O221" s="98" t="s">
        <v>31</v>
      </c>
      <c r="P221" s="98"/>
      <c r="Q221" s="98" t="s">
        <v>39</v>
      </c>
      <c r="R221" s="98" t="s">
        <v>39</v>
      </c>
      <c r="S221" s="98"/>
      <c r="T221" s="98"/>
      <c r="U221" s="98"/>
      <c r="V221" s="98"/>
      <c r="W221" s="98" t="s">
        <v>160</v>
      </c>
      <c r="X221" s="98" t="s">
        <v>34</v>
      </c>
      <c r="Y221" s="92"/>
      <c r="Z221" s="92"/>
      <c r="AA221" s="110"/>
    </row>
    <row r="222" spans="1:27" s="9" customFormat="1" x14ac:dyDescent="0.25">
      <c r="A222" s="140" t="s">
        <v>0</v>
      </c>
      <c r="B222" s="141"/>
      <c r="C222" s="141"/>
      <c r="D222" s="141"/>
      <c r="E222" s="141"/>
      <c r="F222" s="141"/>
      <c r="G222" s="141"/>
      <c r="H222" s="142"/>
      <c r="I222" s="40">
        <f>SUM(I221:I221)</f>
        <v>1</v>
      </c>
      <c r="J222" s="40">
        <f t="shared" ref="J222:M222" si="50">SUM(J221:J221)</f>
        <v>0</v>
      </c>
      <c r="K222" s="40">
        <f t="shared" si="50"/>
        <v>26</v>
      </c>
      <c r="L222" s="40"/>
      <c r="M222" s="40">
        <f t="shared" si="50"/>
        <v>0</v>
      </c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7"/>
      <c r="Y222" s="29"/>
      <c r="Z222" s="27"/>
      <c r="AA222" s="29"/>
    </row>
    <row r="223" spans="1:27" s="9" customFormat="1" ht="15.75" customHeight="1" x14ac:dyDescent="0.25">
      <c r="A223" s="133" t="s">
        <v>43</v>
      </c>
      <c r="B223" s="134"/>
      <c r="C223" s="134"/>
      <c r="D223" s="134"/>
      <c r="E223" s="134"/>
      <c r="F223" s="134"/>
      <c r="G223" s="134"/>
      <c r="H223" s="135"/>
      <c r="I223" s="44">
        <f>SUM(I221,I217, I220)</f>
        <v>5</v>
      </c>
      <c r="J223" s="44">
        <f t="shared" ref="J223:M223" si="51">SUM(J221,J217, J220)</f>
        <v>0</v>
      </c>
      <c r="K223" s="44">
        <f t="shared" si="51"/>
        <v>130</v>
      </c>
      <c r="L223" s="44">
        <f t="shared" si="51"/>
        <v>52</v>
      </c>
      <c r="M223" s="44">
        <f t="shared" si="51"/>
        <v>26</v>
      </c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</row>
    <row r="224" spans="1:27" s="9" customFormat="1" ht="31.15" customHeight="1" x14ac:dyDescent="0.25">
      <c r="A224" s="136" t="s">
        <v>1</v>
      </c>
      <c r="B224" s="137"/>
      <c r="C224" s="137"/>
      <c r="D224" s="137"/>
      <c r="E224" s="137"/>
      <c r="F224" s="137"/>
      <c r="G224" s="137"/>
      <c r="H224" s="138"/>
      <c r="I224" s="126">
        <f>SUM(I223+I213+I206+I201+I192+I180+I161+I144+I115+I111+I78+I35+I27+I98)</f>
        <v>121</v>
      </c>
      <c r="J224" s="126"/>
      <c r="K224" s="126">
        <f t="shared" ref="K224:M224" si="52">SUM(K223+K213+K206+K201+K192+K180+K161+K144+K115+K111+K78+K35+K27+K98)</f>
        <v>3146</v>
      </c>
      <c r="L224" s="126">
        <f t="shared" si="52"/>
        <v>832</v>
      </c>
      <c r="M224" s="126">
        <f t="shared" si="52"/>
        <v>1144</v>
      </c>
      <c r="N224" s="126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</row>
    <row r="225" spans="1:27" ht="28.9" customHeight="1" x14ac:dyDescent="0.25">
      <c r="A225" s="55"/>
      <c r="B225" s="17"/>
      <c r="C225" s="5"/>
      <c r="D225" s="17"/>
      <c r="E225" s="91"/>
      <c r="F225" s="17"/>
      <c r="G225" s="92"/>
      <c r="H225" s="92"/>
      <c r="I225" s="92"/>
      <c r="J225" s="92"/>
      <c r="K225" s="92"/>
      <c r="L225" s="143">
        <f>SUM(L224:M224)</f>
        <v>1976</v>
      </c>
      <c r="M225" s="144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  <c r="AA225" s="87"/>
    </row>
    <row r="226" spans="1:27" x14ac:dyDescent="0.25">
      <c r="A226" s="54"/>
      <c r="B226" s="16"/>
      <c r="C226" s="10"/>
      <c r="D226" s="16"/>
      <c r="E226" s="10"/>
      <c r="F226" s="16"/>
      <c r="O226" t="s">
        <v>123</v>
      </c>
    </row>
    <row r="227" spans="1:27" ht="35.25" customHeight="1" x14ac:dyDescent="0.25">
      <c r="A227" s="139"/>
      <c r="B227" s="139"/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6"/>
      <c r="Q227" s="6"/>
      <c r="R227" s="6"/>
      <c r="S227" s="6"/>
      <c r="T227" s="6"/>
      <c r="U227" s="6"/>
      <c r="V227" s="6"/>
      <c r="W227" s="6"/>
      <c r="X227" s="6"/>
    </row>
    <row r="228" spans="1:27" x14ac:dyDescent="0.25">
      <c r="A228" s="56"/>
      <c r="B228" s="18"/>
      <c r="C228" s="3"/>
      <c r="D228" s="18"/>
      <c r="E228" s="3"/>
      <c r="F228" s="18"/>
      <c r="G228" s="88"/>
      <c r="H228" s="49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spans="1:27" ht="28.5" customHeight="1" x14ac:dyDescent="0.25">
      <c r="A229" s="53"/>
      <c r="B229" s="16"/>
      <c r="C229" s="2"/>
      <c r="D229" s="16"/>
      <c r="E229" s="2"/>
      <c r="F229" s="16"/>
      <c r="G229" s="88"/>
      <c r="H229" s="49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spans="1:27" x14ac:dyDescent="0.25">
      <c r="A230" s="53"/>
      <c r="B230" s="16"/>
      <c r="C230" s="2"/>
      <c r="D230" s="16"/>
      <c r="E230" s="2"/>
      <c r="F230" s="16"/>
      <c r="G230" s="88"/>
      <c r="H230" s="49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spans="1:27" ht="32.25" customHeight="1" x14ac:dyDescent="0.25">
      <c r="A231" s="57"/>
      <c r="B231" s="19"/>
      <c r="C231" s="4"/>
      <c r="D231" s="19"/>
      <c r="E231" s="4"/>
      <c r="F231" s="19"/>
    </row>
    <row r="234" spans="1:27" x14ac:dyDescent="0.25">
      <c r="A234" s="60"/>
      <c r="B234" s="20"/>
      <c r="C234" s="7"/>
      <c r="D234" s="20"/>
      <c r="E234" s="7"/>
      <c r="F234" s="20"/>
      <c r="G234" s="50"/>
      <c r="H234" s="50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</row>
    <row r="235" spans="1:27" x14ac:dyDescent="0.25">
      <c r="A235" s="60"/>
      <c r="B235" s="20"/>
      <c r="C235" s="7"/>
      <c r="D235" s="20"/>
      <c r="E235" s="7"/>
      <c r="F235" s="20"/>
      <c r="G235" s="50"/>
      <c r="H235" s="50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</row>
    <row r="236" spans="1:27" ht="15.75" customHeight="1" x14ac:dyDescent="0.25">
      <c r="A236" s="60"/>
      <c r="B236" s="20"/>
      <c r="C236" s="7"/>
      <c r="D236" s="20"/>
      <c r="E236" s="7"/>
      <c r="F236" s="20"/>
      <c r="G236" s="50"/>
      <c r="H236" s="50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</row>
    <row r="237" spans="1:27" x14ac:dyDescent="0.25">
      <c r="A237" s="60"/>
      <c r="B237" s="20"/>
      <c r="C237" s="7"/>
      <c r="D237" s="20"/>
      <c r="E237" s="7"/>
      <c r="F237" s="20"/>
      <c r="G237" s="50"/>
      <c r="H237" s="50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</row>
    <row r="238" spans="1:27" x14ac:dyDescent="0.25">
      <c r="A238" s="60"/>
      <c r="B238" s="20"/>
      <c r="C238" s="7"/>
      <c r="D238" s="20"/>
      <c r="E238" s="7"/>
      <c r="F238" s="20"/>
      <c r="G238" s="50"/>
      <c r="H238" s="50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</row>
    <row r="239" spans="1:27" x14ac:dyDescent="0.25">
      <c r="A239" s="60"/>
      <c r="B239" s="20"/>
      <c r="C239" s="7"/>
      <c r="D239" s="20"/>
      <c r="E239" s="7"/>
      <c r="F239" s="20"/>
      <c r="G239" s="50"/>
      <c r="H239" s="50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</row>
    <row r="240" spans="1:27" x14ac:dyDescent="0.25">
      <c r="A240" s="60"/>
      <c r="B240" s="20"/>
      <c r="C240" s="7"/>
      <c r="D240" s="20"/>
      <c r="E240" s="7"/>
      <c r="F240" s="20"/>
      <c r="G240" s="50"/>
      <c r="H240" s="50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</row>
    <row r="241" spans="1:21" x14ac:dyDescent="0.25">
      <c r="A241" s="60"/>
      <c r="B241" s="20"/>
      <c r="C241" s="7"/>
      <c r="D241" s="20"/>
      <c r="E241" s="7"/>
      <c r="F241" s="20"/>
      <c r="G241" s="50"/>
      <c r="H241" s="50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</row>
    <row r="242" spans="1:21" x14ac:dyDescent="0.25">
      <c r="A242" s="60"/>
      <c r="B242" s="20"/>
      <c r="C242" s="7"/>
      <c r="D242" s="20"/>
      <c r="E242" s="7"/>
      <c r="F242" s="20"/>
      <c r="G242" s="50"/>
      <c r="H242" s="50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</row>
    <row r="243" spans="1:21" x14ac:dyDescent="0.25">
      <c r="A243" s="60"/>
      <c r="B243" s="20"/>
      <c r="C243" s="7"/>
      <c r="D243" s="20"/>
      <c r="E243" s="7"/>
      <c r="F243" s="20"/>
      <c r="G243" s="50"/>
      <c r="H243" s="50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</row>
    <row r="244" spans="1:21" x14ac:dyDescent="0.25">
      <c r="B244" s="21"/>
      <c r="C244" s="8"/>
      <c r="D244" s="21"/>
      <c r="E244" s="8"/>
      <c r="F244" s="21"/>
      <c r="G244" s="50"/>
      <c r="H244" s="50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</row>
    <row r="245" spans="1:21" x14ac:dyDescent="0.25">
      <c r="A245" s="60"/>
      <c r="B245" s="20"/>
      <c r="C245" s="7"/>
      <c r="D245" s="20"/>
      <c r="E245" s="7"/>
      <c r="F245" s="20"/>
      <c r="G245" s="50"/>
      <c r="H245" s="50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</row>
    <row r="246" spans="1:21" x14ac:dyDescent="0.25">
      <c r="B246" s="21"/>
      <c r="C246" s="8"/>
      <c r="D246" s="21"/>
      <c r="E246" s="8"/>
      <c r="F246" s="21"/>
      <c r="G246" s="50"/>
      <c r="H246" s="50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</row>
  </sheetData>
  <mergeCells count="120">
    <mergeCell ref="A162:AA162"/>
    <mergeCell ref="A214:AA214"/>
    <mergeCell ref="A193:AA193"/>
    <mergeCell ref="A207:AA207"/>
    <mergeCell ref="A205:H205"/>
    <mergeCell ref="A206:H206"/>
    <mergeCell ref="A209:H209"/>
    <mergeCell ref="A212:H212"/>
    <mergeCell ref="A213:H213"/>
    <mergeCell ref="A183:H183"/>
    <mergeCell ref="A185:H185"/>
    <mergeCell ref="A187:G187"/>
    <mergeCell ref="A189:H189"/>
    <mergeCell ref="A191:H191"/>
    <mergeCell ref="A168:H168"/>
    <mergeCell ref="A175:H175"/>
    <mergeCell ref="A179:H179"/>
    <mergeCell ref="A180:H180"/>
    <mergeCell ref="A181:AA181"/>
    <mergeCell ref="A60:H60"/>
    <mergeCell ref="A65:H65"/>
    <mergeCell ref="A70:H70"/>
    <mergeCell ref="A35:H35"/>
    <mergeCell ref="A114:H114"/>
    <mergeCell ref="A115:H115"/>
    <mergeCell ref="A122:H122"/>
    <mergeCell ref="A125:H125"/>
    <mergeCell ref="A127:H127"/>
    <mergeCell ref="A104:H104"/>
    <mergeCell ref="A106:H106"/>
    <mergeCell ref="A108:H108"/>
    <mergeCell ref="A110:H110"/>
    <mergeCell ref="A111:H111"/>
    <mergeCell ref="A116:AA116"/>
    <mergeCell ref="A112:AA112"/>
    <mergeCell ref="A92:H92"/>
    <mergeCell ref="A97:H97"/>
    <mergeCell ref="A98:H98"/>
    <mergeCell ref="A101:H101"/>
    <mergeCell ref="A73:H73"/>
    <mergeCell ref="A77:H77"/>
    <mergeCell ref="A78:H78"/>
    <mergeCell ref="A84:H84"/>
    <mergeCell ref="G7:G10"/>
    <mergeCell ref="H7:H10"/>
    <mergeCell ref="I7:I10"/>
    <mergeCell ref="K7:K10"/>
    <mergeCell ref="Y7:Z8"/>
    <mergeCell ref="A7:A10"/>
    <mergeCell ref="AA7:AA10"/>
    <mergeCell ref="D7:D10"/>
    <mergeCell ref="E7:E10"/>
    <mergeCell ref="F7:F10"/>
    <mergeCell ref="V9:V10"/>
    <mergeCell ref="N7:P7"/>
    <mergeCell ref="N8:P8"/>
    <mergeCell ref="Q7:X7"/>
    <mergeCell ref="Q8:S8"/>
    <mergeCell ref="N9:N10"/>
    <mergeCell ref="S9:S10"/>
    <mergeCell ref="W8:X8"/>
    <mergeCell ref="A3:AA3"/>
    <mergeCell ref="A5:B5"/>
    <mergeCell ref="A19:H19"/>
    <mergeCell ref="A23:H23"/>
    <mergeCell ref="A26:H26"/>
    <mergeCell ref="A79:AA79"/>
    <mergeCell ref="A28:AA28"/>
    <mergeCell ref="O9:O10"/>
    <mergeCell ref="J7:J10"/>
    <mergeCell ref="X9:X10"/>
    <mergeCell ref="Y9:Y10"/>
    <mergeCell ref="B7:B10"/>
    <mergeCell ref="U8:V8"/>
    <mergeCell ref="C7:C10"/>
    <mergeCell ref="Q9:R9"/>
    <mergeCell ref="M7:M10"/>
    <mergeCell ref="L7:L10"/>
    <mergeCell ref="P9:P10"/>
    <mergeCell ref="Z9:Z10"/>
    <mergeCell ref="U9:U10"/>
    <mergeCell ref="W9:W10"/>
    <mergeCell ref="A56:H56"/>
    <mergeCell ref="T8:T10"/>
    <mergeCell ref="A58:H58"/>
    <mergeCell ref="A12:AA12"/>
    <mergeCell ref="A41:H41"/>
    <mergeCell ref="A48:H48"/>
    <mergeCell ref="A54:H54"/>
    <mergeCell ref="A27:H27"/>
    <mergeCell ref="A36:AA36"/>
    <mergeCell ref="A31:H31"/>
    <mergeCell ref="A34:H34"/>
    <mergeCell ref="A14:H14"/>
    <mergeCell ref="A86:H86"/>
    <mergeCell ref="A99:AA99"/>
    <mergeCell ref="A156:H156"/>
    <mergeCell ref="A160:H160"/>
    <mergeCell ref="A161:H161"/>
    <mergeCell ref="A129:H129"/>
    <mergeCell ref="A131:H131"/>
    <mergeCell ref="A136:H136"/>
    <mergeCell ref="A143:H143"/>
    <mergeCell ref="A144:H144"/>
    <mergeCell ref="A145:AA145"/>
    <mergeCell ref="A149:H149"/>
    <mergeCell ref="A152:H152"/>
    <mergeCell ref="A223:H223"/>
    <mergeCell ref="A224:H224"/>
    <mergeCell ref="A227:O227"/>
    <mergeCell ref="A222:H222"/>
    <mergeCell ref="L225:M225"/>
    <mergeCell ref="A192:H192"/>
    <mergeCell ref="A196:H196"/>
    <mergeCell ref="A198:H198"/>
    <mergeCell ref="A200:H200"/>
    <mergeCell ref="A201:H201"/>
    <mergeCell ref="A202:AA202"/>
    <mergeCell ref="A217:H217"/>
    <mergeCell ref="A220:H220"/>
  </mergeCells>
  <pageMargins left="0.11811023622047245" right="0.11811023622047245" top="0.15748031496062992" bottom="0.19685039370078741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Darina P. Panayotova</dc:creator>
  <cp:lastModifiedBy>Tehova</cp:lastModifiedBy>
  <cp:lastPrinted>2024-05-02T06:49:54Z</cp:lastPrinted>
  <dcterms:created xsi:type="dcterms:W3CDTF">2017-01-03T12:43:05Z</dcterms:created>
  <dcterms:modified xsi:type="dcterms:W3CDTF">2024-05-02T06:51:23Z</dcterms:modified>
</cp:coreProperties>
</file>